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defaultThemeVersion="166925"/>
  <mc:AlternateContent xmlns:mc="http://schemas.openxmlformats.org/markup-compatibility/2006">
    <mc:Choice Requires="x15">
      <x15ac:absPath xmlns:x15ac="http://schemas.microsoft.com/office/spreadsheetml/2010/11/ac" url="H:\Starthaus\15_MitarbeiterInnen\Lanver\SUP\Finanzkalkulation\"/>
    </mc:Choice>
  </mc:AlternateContent>
  <xr:revisionPtr revIDLastSave="0" documentId="13_ncr:1_{1CD0077A-4809-4635-818D-74B970E74C93}" xr6:coauthVersionLast="36" xr6:coauthVersionMax="36" xr10:uidLastSave="{00000000-0000-0000-0000-000000000000}"/>
  <bookViews>
    <workbookView xWindow="0" yWindow="0" windowWidth="28800" windowHeight="8100" tabRatio="709" activeTab="3" xr2:uid="{E435E3F7-465D-4E1C-9139-05083893FF33}"/>
  </bookViews>
  <sheets>
    <sheet name="liquidity" sheetId="1" r:id="rId1"/>
    <sheet name="milestones and costs" sheetId="2" r:id="rId2"/>
    <sheet name="coaching" sheetId="3" r:id="rId3"/>
    <sheet name="job forecast_new" sheetId="6" r:id="rId4"/>
    <sheet name="Overview of costs" sheetId="5" r:id="rId5"/>
  </sheets>
  <definedNames>
    <definedName name="_xlnm.Print_Area" localSheetId="0">liquidity!$A$1:$O$110</definedName>
    <definedName name="Z_59252903_CEDE_4793_ADAF_4CC0288372DB_.wvu.Cols" localSheetId="0" hidden="1">liquidity!$Q:$XFD</definedName>
    <definedName name="Z_59252903_CEDE_4793_ADAF_4CC0288372DB_.wvu.PrintArea" localSheetId="0" hidden="1">liquidity!$A$1:$O$110</definedName>
    <definedName name="Z_59252903_CEDE_4793_ADAF_4CC0288372DB_.wvu.Rows" localSheetId="0" hidden="1">liquidity!$115:$1048576,liquidity!$111:$111</definedName>
  </definedNames>
  <calcPr calcId="191029"/>
  <customWorkbookViews>
    <customWorkbookView name="Rademaker, Dr. Hanna - Persönliche Ansicht" guid="{59252903-CEDE-4793-ADAF-4CC0288372DB}" mergeInterval="0" personalView="1" maximized="1" xWindow="1912" yWindow="-8" windowWidth="1936" windowHeight="1176" tabRatio="709"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4" i="6" l="1"/>
  <c r="J5" i="6" l="1"/>
  <c r="E5" i="6"/>
  <c r="J11" i="6" l="1"/>
  <c r="J8" i="6"/>
  <c r="E11" i="6"/>
  <c r="E8" i="6"/>
  <c r="D14" i="6" s="1"/>
  <c r="F12" i="2" l="1"/>
  <c r="B7" i="5" l="1"/>
  <c r="B12" i="5" s="1"/>
  <c r="B3" i="5"/>
  <c r="C12" i="5"/>
  <c r="D12" i="5"/>
  <c r="T16" i="2" l="1"/>
  <c r="T23" i="2"/>
  <c r="T30" i="2"/>
  <c r="T37" i="2"/>
  <c r="T44" i="2"/>
  <c r="T51" i="2"/>
  <c r="T58" i="2"/>
  <c r="T65" i="2"/>
  <c r="T72" i="2"/>
  <c r="T9" i="2"/>
  <c r="O84" i="1"/>
  <c r="O85" i="1"/>
  <c r="D50" i="1"/>
  <c r="E50" i="1"/>
  <c r="F50" i="1"/>
  <c r="G50" i="1"/>
  <c r="H50" i="1"/>
  <c r="I50" i="1"/>
  <c r="J50" i="1"/>
  <c r="K50" i="1"/>
  <c r="L50" i="1"/>
  <c r="M50" i="1"/>
  <c r="N50" i="1"/>
  <c r="C50" i="1"/>
  <c r="O48" i="1"/>
  <c r="O49" i="1"/>
  <c r="C33" i="1"/>
  <c r="E13" i="1"/>
  <c r="F13" i="1"/>
  <c r="G13" i="1"/>
  <c r="H13" i="1"/>
  <c r="I13" i="1"/>
  <c r="J13" i="1"/>
  <c r="K13" i="1"/>
  <c r="L13" i="1"/>
  <c r="M13" i="1"/>
  <c r="N13" i="1"/>
  <c r="D13" i="1"/>
  <c r="O11" i="1"/>
  <c r="O12" i="1"/>
  <c r="C2" i="5" l="1"/>
  <c r="B2" i="5"/>
  <c r="C2" i="3"/>
  <c r="G13" i="2" l="1"/>
  <c r="G73" i="2" l="1"/>
  <c r="G74" i="2" s="1"/>
  <c r="G75" i="2" s="1"/>
  <c r="G76" i="2" s="1"/>
  <c r="G77" i="2" s="1"/>
  <c r="G78" i="2" s="1"/>
  <c r="F73" i="2"/>
  <c r="F74" i="2" s="1"/>
  <c r="F75" i="2" s="1"/>
  <c r="F76" i="2" s="1"/>
  <c r="F77" i="2" s="1"/>
  <c r="F78" i="2" s="1"/>
  <c r="G66" i="2"/>
  <c r="G67" i="2" s="1"/>
  <c r="G68" i="2" s="1"/>
  <c r="G69" i="2" s="1"/>
  <c r="G70" i="2" s="1"/>
  <c r="G71" i="2" s="1"/>
  <c r="F66" i="2"/>
  <c r="F67" i="2" s="1"/>
  <c r="F68" i="2" s="1"/>
  <c r="F69" i="2" s="1"/>
  <c r="F70" i="2" s="1"/>
  <c r="F71" i="2" s="1"/>
  <c r="G59" i="2"/>
  <c r="G60" i="2" s="1"/>
  <c r="G61" i="2" s="1"/>
  <c r="G62" i="2" s="1"/>
  <c r="G63" i="2" s="1"/>
  <c r="G64" i="2" s="1"/>
  <c r="F59" i="2"/>
  <c r="F60" i="2" s="1"/>
  <c r="F61" i="2" s="1"/>
  <c r="F62" i="2" s="1"/>
  <c r="F63" i="2" s="1"/>
  <c r="F64" i="2" s="1"/>
  <c r="G52" i="2"/>
  <c r="G53" i="2" s="1"/>
  <c r="G54" i="2" s="1"/>
  <c r="G55" i="2" s="1"/>
  <c r="G56" i="2" s="1"/>
  <c r="G57" i="2" s="1"/>
  <c r="F52" i="2"/>
  <c r="F53" i="2" s="1"/>
  <c r="F54" i="2" s="1"/>
  <c r="F55" i="2" s="1"/>
  <c r="F56" i="2" s="1"/>
  <c r="F57" i="2" s="1"/>
  <c r="G45" i="2"/>
  <c r="G46" i="2" s="1"/>
  <c r="G47" i="2" s="1"/>
  <c r="G48" i="2" s="1"/>
  <c r="G49" i="2" s="1"/>
  <c r="G50" i="2" s="1"/>
  <c r="F45" i="2"/>
  <c r="F46" i="2" s="1"/>
  <c r="F47" i="2" s="1"/>
  <c r="F48" i="2" s="1"/>
  <c r="F49" i="2" s="1"/>
  <c r="F50" i="2" s="1"/>
  <c r="G38" i="2"/>
  <c r="G39" i="2" s="1"/>
  <c r="G40" i="2" s="1"/>
  <c r="G41" i="2" s="1"/>
  <c r="G42" i="2" s="1"/>
  <c r="G43" i="2" s="1"/>
  <c r="F38" i="2"/>
  <c r="F39" i="2" s="1"/>
  <c r="F40" i="2" s="1"/>
  <c r="F41" i="2" s="1"/>
  <c r="F42" i="2" s="1"/>
  <c r="F43" i="2" s="1"/>
  <c r="G31" i="2"/>
  <c r="G32" i="2" s="1"/>
  <c r="G33" i="2" s="1"/>
  <c r="G34" i="2" s="1"/>
  <c r="G35" i="2" s="1"/>
  <c r="G36" i="2" s="1"/>
  <c r="F31" i="2"/>
  <c r="F32" i="2" s="1"/>
  <c r="F33" i="2" s="1"/>
  <c r="F34" i="2" s="1"/>
  <c r="F35" i="2" s="1"/>
  <c r="F36" i="2" s="1"/>
  <c r="G24" i="2"/>
  <c r="G25" i="2" s="1"/>
  <c r="G26" i="2" s="1"/>
  <c r="G27" i="2" s="1"/>
  <c r="G28" i="2" s="1"/>
  <c r="F24" i="2"/>
  <c r="F25" i="2" s="1"/>
  <c r="F26" i="2" s="1"/>
  <c r="F27" i="2" s="1"/>
  <c r="F28" i="2" s="1"/>
  <c r="F29" i="2" s="1"/>
  <c r="G17" i="2"/>
  <c r="G18" i="2" s="1"/>
  <c r="G19" i="2" s="1"/>
  <c r="G20" i="2" s="1"/>
  <c r="G21" i="2" s="1"/>
  <c r="G22" i="2" s="1"/>
  <c r="F17" i="2"/>
  <c r="F18" i="2" s="1"/>
  <c r="F19" i="2" s="1"/>
  <c r="F20" i="2" s="1"/>
  <c r="F21" i="2" s="1"/>
  <c r="F22" i="2" s="1"/>
  <c r="G11" i="2"/>
  <c r="G12" i="2" s="1"/>
  <c r="G14" i="2" s="1"/>
  <c r="G15" i="2" s="1"/>
  <c r="F10" i="2"/>
  <c r="F13" i="2" s="1"/>
  <c r="F14" i="2" s="1"/>
  <c r="F15" i="2" s="1"/>
  <c r="D2" i="5"/>
  <c r="D9" i="5" l="1"/>
  <c r="B10" i="5"/>
  <c r="C8" i="5"/>
  <c r="C10" i="5"/>
  <c r="B8" i="5"/>
  <c r="D8" i="5"/>
  <c r="D10" i="5"/>
  <c r="B9" i="5"/>
  <c r="C7" i="5"/>
  <c r="C9" i="5"/>
  <c r="D7" i="5"/>
  <c r="C15" i="3" l="1"/>
  <c r="E27" i="3" s="1"/>
  <c r="S79" i="2"/>
  <c r="Q79" i="2"/>
  <c r="O79" i="2"/>
  <c r="M79" i="2"/>
  <c r="K74" i="2"/>
  <c r="K73" i="2"/>
  <c r="K72" i="2"/>
  <c r="K67" i="2"/>
  <c r="K66" i="2"/>
  <c r="K65" i="2"/>
  <c r="K60" i="2"/>
  <c r="K59" i="2"/>
  <c r="K58" i="2"/>
  <c r="K53" i="2"/>
  <c r="K52" i="2"/>
  <c r="K51" i="2"/>
  <c r="K46" i="2"/>
  <c r="K45" i="2"/>
  <c r="K44" i="2"/>
  <c r="K39" i="2"/>
  <c r="K38" i="2"/>
  <c r="K37" i="2"/>
  <c r="K32" i="2"/>
  <c r="K31" i="2"/>
  <c r="K30" i="2"/>
  <c r="K25" i="2"/>
  <c r="D6" i="5" s="1"/>
  <c r="K24" i="2"/>
  <c r="D5" i="5" s="1"/>
  <c r="K23" i="2"/>
  <c r="K18" i="2"/>
  <c r="C6" i="5" s="1"/>
  <c r="K17" i="2"/>
  <c r="C5" i="5" s="1"/>
  <c r="K16" i="2"/>
  <c r="C4" i="5" s="1"/>
  <c r="K11" i="2"/>
  <c r="B6" i="5" s="1"/>
  <c r="K10" i="2"/>
  <c r="B5" i="5" s="1"/>
  <c r="K9" i="2"/>
  <c r="B4" i="5" s="1"/>
  <c r="D4" i="5" l="1"/>
  <c r="D3" i="5" s="1"/>
  <c r="C3" i="5"/>
  <c r="E6" i="5"/>
  <c r="E9" i="5"/>
  <c r="E7" i="5"/>
  <c r="E5" i="5"/>
  <c r="E10" i="5"/>
  <c r="E8" i="5"/>
  <c r="K79" i="2"/>
  <c r="E4" i="5" l="1"/>
  <c r="E3" i="5"/>
  <c r="T79" i="2"/>
  <c r="F14" i="3"/>
  <c r="B11" i="5" s="1"/>
  <c r="F26" i="3"/>
  <c r="C11" i="5" s="1"/>
  <c r="C13" i="5" s="1"/>
  <c r="F38" i="3"/>
  <c r="D11" i="5" s="1"/>
  <c r="D13" i="5" s="1"/>
  <c r="E11" i="5" l="1"/>
  <c r="B13" i="5"/>
  <c r="F39" i="3"/>
  <c r="E12" i="5" l="1"/>
  <c r="E13" i="5"/>
  <c r="C4" i="1"/>
  <c r="D4" i="1"/>
  <c r="E4" i="1"/>
  <c r="F4" i="1" s="1"/>
  <c r="G4" i="1" s="1"/>
  <c r="H4" i="1" s="1"/>
  <c r="I4" i="1" s="1"/>
  <c r="J4" i="1" s="1"/>
  <c r="K4" i="1" s="1"/>
  <c r="L4" i="1" s="1"/>
  <c r="M4" i="1" s="1"/>
  <c r="N4" i="1" s="1"/>
  <c r="C41" i="1" s="1"/>
  <c r="D41" i="1" s="1"/>
  <c r="E41" i="1" s="1"/>
  <c r="F41" i="1" s="1"/>
  <c r="G41" i="1" s="1"/>
  <c r="H41" i="1" s="1"/>
  <c r="I41" i="1" s="1"/>
  <c r="J41" i="1" s="1"/>
  <c r="K41" i="1" s="1"/>
  <c r="L41" i="1" s="1"/>
  <c r="M41" i="1" s="1"/>
  <c r="N41" i="1" s="1"/>
  <c r="C78" i="1" s="1"/>
  <c r="D78" i="1" s="1"/>
  <c r="E78" i="1" s="1"/>
  <c r="F78" i="1" s="1"/>
  <c r="G78" i="1" s="1"/>
  <c r="H78" i="1" s="1"/>
  <c r="I78" i="1" s="1"/>
  <c r="J78" i="1" s="1"/>
  <c r="K78" i="1" s="1"/>
  <c r="L78" i="1" s="1"/>
  <c r="M78" i="1" s="1"/>
  <c r="N78" i="1" s="1"/>
  <c r="O8" i="1"/>
  <c r="O9" i="1"/>
  <c r="O10" i="1"/>
  <c r="C13" i="1"/>
  <c r="C14" i="1" s="1"/>
  <c r="D34" i="1"/>
  <c r="E34" i="1"/>
  <c r="G34" i="1"/>
  <c r="O16" i="1"/>
  <c r="O17" i="1"/>
  <c r="O18" i="1"/>
  <c r="O19" i="1"/>
  <c r="O20" i="1"/>
  <c r="O21" i="1"/>
  <c r="O22" i="1"/>
  <c r="O23" i="1"/>
  <c r="O24" i="1"/>
  <c r="O25" i="1"/>
  <c r="O26" i="1"/>
  <c r="O27" i="1"/>
  <c r="O28" i="1"/>
  <c r="O29" i="1"/>
  <c r="O30" i="1"/>
  <c r="O31" i="1"/>
  <c r="O32" i="1"/>
  <c r="D33" i="1"/>
  <c r="E33" i="1"/>
  <c r="F33" i="1"/>
  <c r="F34" i="1" s="1"/>
  <c r="G33" i="1"/>
  <c r="H33" i="1"/>
  <c r="H34" i="1" s="1"/>
  <c r="I33" i="1"/>
  <c r="I34" i="1" s="1"/>
  <c r="J33" i="1"/>
  <c r="J34" i="1" s="1"/>
  <c r="K33" i="1"/>
  <c r="K34" i="1" s="1"/>
  <c r="L33" i="1"/>
  <c r="L34" i="1" s="1"/>
  <c r="M33" i="1"/>
  <c r="M34" i="1" s="1"/>
  <c r="N33" i="1"/>
  <c r="N34" i="1" s="1"/>
  <c r="D39" i="1"/>
  <c r="E39" i="1"/>
  <c r="O45" i="1"/>
  <c r="O46" i="1"/>
  <c r="O47" i="1"/>
  <c r="F71" i="1"/>
  <c r="O53" i="1"/>
  <c r="O54" i="1"/>
  <c r="O55" i="1"/>
  <c r="O56" i="1"/>
  <c r="O57" i="1"/>
  <c r="O58" i="1"/>
  <c r="O59" i="1"/>
  <c r="O60" i="1"/>
  <c r="O61" i="1"/>
  <c r="O62" i="1"/>
  <c r="O63" i="1"/>
  <c r="O64" i="1"/>
  <c r="O65" i="1"/>
  <c r="O66" i="1"/>
  <c r="O67" i="1"/>
  <c r="O68" i="1"/>
  <c r="O69" i="1"/>
  <c r="C70" i="1"/>
  <c r="C71" i="1" s="1"/>
  <c r="D70" i="1"/>
  <c r="E70" i="1"/>
  <c r="E71" i="1" s="1"/>
  <c r="F70" i="1"/>
  <c r="G70" i="1"/>
  <c r="H70" i="1"/>
  <c r="H71" i="1" s="1"/>
  <c r="I70" i="1"/>
  <c r="J70" i="1"/>
  <c r="J71" i="1" s="1"/>
  <c r="K70" i="1"/>
  <c r="L70" i="1"/>
  <c r="L71" i="1" s="1"/>
  <c r="M70" i="1"/>
  <c r="M71" i="1" s="1"/>
  <c r="N70" i="1"/>
  <c r="N71" i="1" s="1"/>
  <c r="G71" i="1"/>
  <c r="I71" i="1"/>
  <c r="K71" i="1"/>
  <c r="D76" i="1"/>
  <c r="E76" i="1"/>
  <c r="O82" i="1"/>
  <c r="O83" i="1"/>
  <c r="O86" i="1"/>
  <c r="C87" i="1"/>
  <c r="D87" i="1"/>
  <c r="E87" i="1"/>
  <c r="F87" i="1"/>
  <c r="F108" i="1" s="1"/>
  <c r="G87" i="1"/>
  <c r="H87" i="1"/>
  <c r="I87" i="1"/>
  <c r="I108" i="1" s="1"/>
  <c r="J87" i="1"/>
  <c r="K87" i="1"/>
  <c r="L87" i="1"/>
  <c r="M87" i="1"/>
  <c r="N87" i="1"/>
  <c r="O90" i="1"/>
  <c r="O91" i="1"/>
  <c r="O92" i="1"/>
  <c r="O93" i="1"/>
  <c r="O94" i="1"/>
  <c r="O95" i="1"/>
  <c r="O96" i="1"/>
  <c r="O97" i="1"/>
  <c r="O98" i="1"/>
  <c r="O99" i="1"/>
  <c r="O100" i="1"/>
  <c r="O101" i="1"/>
  <c r="O102" i="1"/>
  <c r="O103" i="1"/>
  <c r="O104" i="1"/>
  <c r="O105" i="1"/>
  <c r="O106" i="1"/>
  <c r="C107" i="1"/>
  <c r="D107" i="1"/>
  <c r="E107" i="1"/>
  <c r="F107" i="1"/>
  <c r="G107" i="1"/>
  <c r="H107" i="1"/>
  <c r="I107" i="1"/>
  <c r="J107" i="1"/>
  <c r="K107" i="1"/>
  <c r="L107" i="1"/>
  <c r="M107" i="1"/>
  <c r="N107" i="1"/>
  <c r="N108" i="1" s="1"/>
  <c r="H108" i="1"/>
  <c r="J108" i="1"/>
  <c r="K108" i="1" l="1"/>
  <c r="E108" i="1"/>
  <c r="L108" i="1"/>
  <c r="O107" i="1"/>
  <c r="D108" i="1"/>
  <c r="C108" i="1"/>
  <c r="M108" i="1"/>
  <c r="G108" i="1"/>
  <c r="O70" i="1"/>
  <c r="O50" i="1"/>
  <c r="O33" i="1"/>
  <c r="C36" i="1"/>
  <c r="D6" i="1" s="1"/>
  <c r="D14" i="1" s="1"/>
  <c r="D36" i="1" s="1"/>
  <c r="E6" i="1" s="1"/>
  <c r="E14" i="1" s="1"/>
  <c r="E36" i="1" s="1"/>
  <c r="F6" i="1" s="1"/>
  <c r="F14" i="1" s="1"/>
  <c r="F36" i="1" s="1"/>
  <c r="G6" i="1" s="1"/>
  <c r="G14" i="1" s="1"/>
  <c r="G36" i="1" s="1"/>
  <c r="H6" i="1" s="1"/>
  <c r="H14" i="1" s="1"/>
  <c r="H36" i="1" s="1"/>
  <c r="I6" i="1" s="1"/>
  <c r="I14" i="1" s="1"/>
  <c r="I36" i="1" s="1"/>
  <c r="J6" i="1" s="1"/>
  <c r="J14" i="1" s="1"/>
  <c r="J36" i="1" s="1"/>
  <c r="K6" i="1" s="1"/>
  <c r="K14" i="1" s="1"/>
  <c r="K36" i="1" s="1"/>
  <c r="L6" i="1" s="1"/>
  <c r="L14" i="1" s="1"/>
  <c r="L36" i="1" s="1"/>
  <c r="M6" i="1" s="1"/>
  <c r="M14" i="1" s="1"/>
  <c r="M36" i="1" s="1"/>
  <c r="N6" i="1" s="1"/>
  <c r="N14" i="1" s="1"/>
  <c r="N36" i="1" s="1"/>
  <c r="C43" i="1" s="1"/>
  <c r="C51" i="1" s="1"/>
  <c r="C73" i="1" s="1"/>
  <c r="D43" i="1" s="1"/>
  <c r="D51" i="1" s="1"/>
  <c r="D73" i="1" s="1"/>
  <c r="E43" i="1" s="1"/>
  <c r="E51" i="1" s="1"/>
  <c r="E73" i="1" s="1"/>
  <c r="F43" i="1" s="1"/>
  <c r="F51" i="1" s="1"/>
  <c r="F73" i="1" s="1"/>
  <c r="G43" i="1" s="1"/>
  <c r="G51" i="1" s="1"/>
  <c r="G73" i="1" s="1"/>
  <c r="H43" i="1" s="1"/>
  <c r="H51" i="1" s="1"/>
  <c r="H73" i="1" s="1"/>
  <c r="I43" i="1" s="1"/>
  <c r="I51" i="1" s="1"/>
  <c r="I73" i="1" s="1"/>
  <c r="J43" i="1" s="1"/>
  <c r="J51" i="1" s="1"/>
  <c r="J73" i="1" s="1"/>
  <c r="K43" i="1" s="1"/>
  <c r="K51" i="1" s="1"/>
  <c r="K73" i="1" s="1"/>
  <c r="L43" i="1" s="1"/>
  <c r="L51" i="1" s="1"/>
  <c r="L73" i="1" s="1"/>
  <c r="M43" i="1" s="1"/>
  <c r="M51" i="1" s="1"/>
  <c r="M73" i="1" s="1"/>
  <c r="N43" i="1" s="1"/>
  <c r="N51" i="1" s="1"/>
  <c r="N73" i="1" s="1"/>
  <c r="C80" i="1" s="1"/>
  <c r="C88" i="1" s="1"/>
  <c r="C110" i="1" s="1"/>
  <c r="D80" i="1" s="1"/>
  <c r="D88" i="1" s="1"/>
  <c r="D110" i="1" s="1"/>
  <c r="E80" i="1" s="1"/>
  <c r="E88" i="1" s="1"/>
  <c r="E110" i="1" s="1"/>
  <c r="F80" i="1" s="1"/>
  <c r="F88" i="1" s="1"/>
  <c r="F110" i="1" s="1"/>
  <c r="G80" i="1" s="1"/>
  <c r="G88" i="1" s="1"/>
  <c r="G110" i="1" s="1"/>
  <c r="H80" i="1" s="1"/>
  <c r="H88" i="1" s="1"/>
  <c r="H110" i="1" s="1"/>
  <c r="I80" i="1" s="1"/>
  <c r="I88" i="1" s="1"/>
  <c r="I110" i="1" s="1"/>
  <c r="J80" i="1" s="1"/>
  <c r="J88" i="1" s="1"/>
  <c r="J110" i="1" s="1"/>
  <c r="K80" i="1" s="1"/>
  <c r="K88" i="1" s="1"/>
  <c r="K110" i="1" s="1"/>
  <c r="L80" i="1" s="1"/>
  <c r="L88" i="1" s="1"/>
  <c r="L110" i="1" s="1"/>
  <c r="M80" i="1" s="1"/>
  <c r="M88" i="1" s="1"/>
  <c r="M110" i="1" s="1"/>
  <c r="N80" i="1" s="1"/>
  <c r="N88" i="1" s="1"/>
  <c r="N110" i="1" s="1"/>
  <c r="O13" i="1"/>
  <c r="D71" i="1"/>
  <c r="O71" i="1" s="1"/>
  <c r="O87" i="1"/>
  <c r="C34" i="1"/>
  <c r="O34" i="1" s="1"/>
  <c r="O10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Helge Hußmann</author>
  </authors>
  <commentList>
    <comment ref="B6" authorId="0" shapeId="0" xr:uid="{96915400-77F8-497D-BE8B-7236E9028A47}">
      <text>
        <r>
          <rPr>
            <sz val="9"/>
            <color indexed="81"/>
            <rFont val="Tahoma"/>
            <family val="2"/>
          </rPr>
          <t>Enter your initial account balance here. The subsequent months will be calculated based on your entries.</t>
        </r>
      </text>
    </comment>
    <comment ref="B8" authorId="0" shapeId="0" xr:uid="{527C5CD0-8F6C-406F-AECC-29EDB7EDD9E3}">
      <text>
        <r>
          <rPr>
            <sz val="9"/>
            <color indexed="81"/>
            <rFont val="Tahoma"/>
            <family val="2"/>
          </rPr>
          <t xml:space="preserve">Enter your payments from sales here. Note that in the liquidity plan the sales are only entered when the incoming payment is expected. </t>
        </r>
      </text>
    </comment>
    <comment ref="B9" authorId="0" shapeId="0" xr:uid="{DD7EE0C1-0F72-4D20-B0DD-507A5DF0F221}">
      <text>
        <r>
          <rPr>
            <sz val="9"/>
            <color indexed="81"/>
            <rFont val="Tahoma"/>
            <family val="2"/>
          </rPr>
          <t>Tragen Sie hier den entsprechenden Darlehensbetrag ein, wenn die Bank ihn an Ihr Unternehmen auszahlt.</t>
        </r>
      </text>
    </comment>
    <comment ref="B10" authorId="0" shapeId="0" xr:uid="{2F6EBF95-7088-42F0-8F20-3A8BEFCEB6D1}">
      <text>
        <r>
          <rPr>
            <sz val="9"/>
            <color indexed="81"/>
            <rFont val="Tahoma"/>
            <family val="2"/>
          </rPr>
          <t>If you anticipate any other funds such as personal loans, equity investments, sales, grants, or similar, please enter them here.</t>
        </r>
      </text>
    </comment>
    <comment ref="B16" authorId="0" shapeId="0" xr:uid="{24D26F1F-8513-438F-BFF1-5021D77E7530}">
      <text>
        <r>
          <rPr>
            <sz val="9"/>
            <color indexed="81"/>
            <rFont val="Tahoma"/>
            <family val="2"/>
          </rPr>
          <t>Investments resulting from the capital requirements and financing plan as well as replacement and expansion investments.</t>
        </r>
      </text>
    </comment>
    <comment ref="B17" authorId="0" shapeId="0" xr:uid="{661EEA76-38D8-46ED-984D-0BFADDBC3B0C}">
      <text>
        <r>
          <rPr>
            <sz val="9"/>
            <color indexed="81"/>
            <rFont val="Tahoma"/>
            <family val="2"/>
          </rPr>
          <t xml:space="preserve">Please enter here the payments for the purchase of goods. Please input the amount in the month in which the payment is done. </t>
        </r>
      </text>
    </comment>
    <comment ref="B18" authorId="0" shapeId="0" xr:uid="{DE4D9B64-C54D-456C-9F8C-7492433BD48B}">
      <text>
        <r>
          <rPr>
            <sz val="9"/>
            <color indexed="81"/>
            <rFont val="Tahoma"/>
            <family val="2"/>
          </rPr>
          <t xml:space="preserve">Enter here the sum of the invoices that other self-employed persons issue to you in the month.
</t>
        </r>
      </text>
    </comment>
    <comment ref="B19" authorId="0" shapeId="0" xr:uid="{2691EADC-7CA7-4167-8B7A-754957DD3C09}">
      <text>
        <r>
          <rPr>
            <sz val="9"/>
            <color indexed="81"/>
            <rFont val="Tahoma"/>
            <family val="2"/>
          </rPr>
          <t xml:space="preserve">Costs for personnel incl. annual special payments and ancillary personnel costs (employer's contribution).
</t>
        </r>
      </text>
    </comment>
    <comment ref="B20" authorId="0" shapeId="0" xr:uid="{3EB24441-3AAE-452A-9DEE-45D96AFB053E}">
      <text>
        <r>
          <rPr>
            <sz val="9"/>
            <color indexed="81"/>
            <rFont val="Tahoma"/>
            <family val="2"/>
          </rPr>
          <t>Rent for office, commercial and storage space, utilities for electricity, gas, water, heating, etc. Please do not forget a possible deposit and brokerage fee.
No private rent!</t>
        </r>
      </text>
    </comment>
    <comment ref="B21" authorId="0" shapeId="0" xr:uid="{9A28445B-FB2D-4021-A940-F3BAFB1B0728}">
      <text>
        <r>
          <rPr>
            <sz val="9"/>
            <color indexed="81"/>
            <rFont val="Tahoma"/>
            <family val="2"/>
          </rPr>
          <t xml:space="preserve">Costs for telephone, internet and so on. </t>
        </r>
      </text>
    </comment>
    <comment ref="B22" authorId="0" shapeId="0" xr:uid="{8AE0D5FE-E8B4-4BD6-9978-3084CCA67C5B}">
      <text>
        <r>
          <rPr>
            <sz val="9"/>
            <color indexed="81"/>
            <rFont val="Tahoma"/>
            <family val="2"/>
          </rPr>
          <t>Office supplies such as paper, printer cartridges, postage, etc. No PC and printer, these are investments!</t>
        </r>
      </text>
    </comment>
    <comment ref="B23" authorId="0" shapeId="0" xr:uid="{33C4B799-D95E-48AC-92B9-54C8BE734CA7}">
      <text>
        <r>
          <rPr>
            <sz val="9"/>
            <color indexed="81"/>
            <rFont val="Tahoma"/>
            <family val="2"/>
          </rPr>
          <t>e.g.: Public liability, accident insurance, loss of earnings insurance, legal protection as well as glass breakage, theft, etc. that you take out for your self-employment. 
No private insurances such as: Health insurance and pension insurance!</t>
        </r>
      </text>
    </comment>
    <comment ref="B24" authorId="0" shapeId="0" xr:uid="{ED07D43A-1621-41D0-A5C5-4F36A28A97F0}">
      <text>
        <r>
          <rPr>
            <sz val="9"/>
            <color indexed="81"/>
            <rFont val="Tahoma"/>
            <family val="2"/>
          </rPr>
          <t>Chamber dues, dues to professional associations and trade associations.</t>
        </r>
      </text>
    </comment>
    <comment ref="B25" authorId="0" shapeId="0" xr:uid="{349A33D2-7D65-42A3-A569-4C2A75DA4981}">
      <text>
        <r>
          <rPr>
            <sz val="9"/>
            <color indexed="81"/>
            <rFont val="Tahoma"/>
            <family val="2"/>
          </rPr>
          <t>Tax advice, accounting fees, legal advice,   
business consulting.</t>
        </r>
      </text>
    </comment>
    <comment ref="B26" authorId="0" shapeId="0" xr:uid="{FC298975-EBF2-49DA-8243-985144E3BB87}">
      <text>
        <r>
          <rPr>
            <sz val="9"/>
            <color indexed="81"/>
            <rFont val="Tahoma"/>
            <family val="2"/>
          </rPr>
          <t>Among other things, costs for the creation and printing of advertising materials (business cards, flyers, domain costs, Facebook advertising, Google AdWords, etc.), switching costs of advertisements, advertising campaigns (e.g. "Open House").</t>
        </r>
      </text>
    </comment>
    <comment ref="B27" authorId="0" shapeId="0" xr:uid="{9C3A7358-A87A-4F9E-99B9-CF0888298C43}">
      <text>
        <r>
          <rPr>
            <sz val="9"/>
            <color indexed="81"/>
            <rFont val="Tahoma"/>
            <family val="2"/>
          </rPr>
          <t>Vehicle insurance, vehicle taxes, gasoline, repairs. This only applies to the company vehicle or to business trips with the private.</t>
        </r>
      </text>
    </comment>
    <comment ref="B28" authorId="0" shapeId="0" xr:uid="{C3C67645-871E-485F-9BB1-20A3CA32BD60}">
      <text>
        <r>
          <rPr>
            <sz val="9"/>
            <color indexed="81"/>
            <rFont val="Tahoma"/>
            <family val="2"/>
          </rPr>
          <t>Costs for rented vehicles and machines.</t>
        </r>
      </text>
    </comment>
    <comment ref="B29" authorId="0" shapeId="0" xr:uid="{9D964725-6D74-40E3-9A36-C190B8BB0C78}">
      <text>
        <r>
          <rPr>
            <sz val="9"/>
            <color indexed="81"/>
            <rFont val="Tahoma"/>
            <family val="2"/>
          </rPr>
          <t xml:space="preserve">Business travel expenses, e.g. trade fair visits with rail, air and accommodation costs. </t>
        </r>
      </text>
    </comment>
    <comment ref="B30" authorId="0" shapeId="0" xr:uid="{36AFDD73-1042-4228-94DE-7A05E02AD2A7}">
      <text>
        <r>
          <rPr>
            <sz val="9"/>
            <color indexed="81"/>
            <rFont val="Tahoma"/>
            <family val="2"/>
          </rPr>
          <t>Zins- und Tilgungszahlungen für betriebliche aufgenommene Darlehen.Interest and principal payments on loans taken out for operating purposes.</t>
        </r>
      </text>
    </comment>
    <comment ref="B31" authorId="0" shapeId="0" xr:uid="{1B2B2CEF-76EA-400A-86B6-54D8D237F06E}">
      <text>
        <r>
          <rPr>
            <sz val="9"/>
            <color indexed="81"/>
            <rFont val="Tahoma"/>
            <family val="2"/>
          </rPr>
          <t>Reserve items for contingencies or costs beyond that, such as: Decoration, hospitality, further training, technical literature, account maintenance fees, GEMA, etc.</t>
        </r>
      </text>
    </comment>
    <comment ref="B32" authorId="0" shapeId="0" xr:uid="{8334780D-ACF3-4E79-848C-11029F9DC246}">
      <text>
        <r>
          <rPr>
            <sz val="9"/>
            <color indexed="81"/>
            <rFont val="Tahoma"/>
            <family val="2"/>
          </rPr>
          <t>Trade tax for traders, corporate income tax and solidarity surcharge for corporations.</t>
        </r>
      </text>
    </comment>
    <comment ref="B43" authorId="0" shapeId="0" xr:uid="{1E1917AD-E907-4318-ACFF-2B00C6C60352}">
      <text>
        <r>
          <rPr>
            <sz val="9"/>
            <color indexed="81"/>
            <rFont val="Tahoma"/>
            <family val="2"/>
          </rPr>
          <t>Enter your initial account balance here. The subsequent months will be calculated based on your entries.</t>
        </r>
      </text>
    </comment>
    <comment ref="B45" authorId="0" shapeId="0" xr:uid="{6F4C8B0E-1673-48AB-A137-CED1929F112A}">
      <text>
        <r>
          <rPr>
            <sz val="9"/>
            <color indexed="81"/>
            <rFont val="Tahoma"/>
            <family val="2"/>
          </rPr>
          <t xml:space="preserve">Enter your payments from sales here. Note that in the liquidity plan the sales are only entered when the incoming payment is expected. </t>
        </r>
      </text>
    </comment>
    <comment ref="B46" authorId="0" shapeId="0" xr:uid="{DA74BB22-0318-4AEE-B413-54C62282CAD3}">
      <text>
        <r>
          <rPr>
            <sz val="9"/>
            <color indexed="81"/>
            <rFont val="Tahoma"/>
            <family val="2"/>
          </rPr>
          <t>Tragen Sie hier den entsprechenden Darlehensbetrag ein, wenn die Bank ihn an Ihr Unternehmen auszahlt.</t>
        </r>
      </text>
    </comment>
    <comment ref="B47" authorId="0" shapeId="0" xr:uid="{AFE7BFE4-D9EF-4B4C-9EC4-871C72A72C8E}">
      <text>
        <r>
          <rPr>
            <sz val="9"/>
            <color indexed="81"/>
            <rFont val="Tahoma"/>
            <family val="2"/>
          </rPr>
          <t>If you anticipate any other funds such as personal loans, equity investments, sales, grants, or similar, please enter them here.</t>
        </r>
      </text>
    </comment>
    <comment ref="B53" authorId="0" shapeId="0" xr:uid="{7D1705C4-27F2-4AAC-BF34-A5A3739EBB9D}">
      <text>
        <r>
          <rPr>
            <sz val="9"/>
            <color indexed="81"/>
            <rFont val="Tahoma"/>
            <family val="2"/>
          </rPr>
          <t>Investments resulting from the capital requirements and financing plan as well as replacement and expansion investments.</t>
        </r>
      </text>
    </comment>
    <comment ref="B54" authorId="0" shapeId="0" xr:uid="{176CD039-0AC1-4AF9-8C38-AF5C710F247E}">
      <text>
        <r>
          <rPr>
            <sz val="9"/>
            <color indexed="81"/>
            <rFont val="Tahoma"/>
            <family val="2"/>
          </rPr>
          <t xml:space="preserve">Please enter here the payments for the purchase of goods. Please input the amount in the month in which the payment is done. </t>
        </r>
      </text>
    </comment>
    <comment ref="B55" authorId="0" shapeId="0" xr:uid="{492144D8-9CC8-4F30-9331-27B90CA091D0}">
      <text>
        <r>
          <rPr>
            <sz val="9"/>
            <color indexed="81"/>
            <rFont val="Tahoma"/>
            <family val="2"/>
          </rPr>
          <t xml:space="preserve">Enter here the sum of the invoices that other self-employed persons issue to you in the month.
</t>
        </r>
      </text>
    </comment>
    <comment ref="B56" authorId="0" shapeId="0" xr:uid="{5814D636-0196-4EC1-BEDC-DC3B22CB4977}">
      <text>
        <r>
          <rPr>
            <sz val="9"/>
            <color indexed="81"/>
            <rFont val="Tahoma"/>
            <family val="2"/>
          </rPr>
          <t xml:space="preserve">Costs for personnel incl. annual special payments and ancillary personnel costs (employer's contribution).
</t>
        </r>
      </text>
    </comment>
    <comment ref="B57" authorId="0" shapeId="0" xr:uid="{5D37F169-7643-4744-990D-96D462B67CEF}">
      <text>
        <r>
          <rPr>
            <sz val="9"/>
            <color indexed="81"/>
            <rFont val="Tahoma"/>
            <family val="2"/>
          </rPr>
          <t>Rent for office, commercial and storage space, utilities for electricity, gas, water, heating, etc. Please do not forget a possible deposit and brokerage fee.
No private rent!</t>
        </r>
      </text>
    </comment>
    <comment ref="B58" authorId="0" shapeId="0" xr:uid="{A9AB4938-96D6-427E-A963-217968FF1453}">
      <text>
        <r>
          <rPr>
            <sz val="9"/>
            <color indexed="81"/>
            <rFont val="Tahoma"/>
            <family val="2"/>
          </rPr>
          <t xml:space="preserve">Costs for telephone, internet and so on. </t>
        </r>
      </text>
    </comment>
    <comment ref="B59" authorId="0" shapeId="0" xr:uid="{A829C9D2-9A11-4736-B489-5DC07C24CB1A}">
      <text>
        <r>
          <rPr>
            <sz val="9"/>
            <color indexed="81"/>
            <rFont val="Tahoma"/>
            <family val="2"/>
          </rPr>
          <t>Office supplies such as paper, printer cartridges, postage, etc. No PC and printer, these are investments!</t>
        </r>
      </text>
    </comment>
    <comment ref="B60" authorId="0" shapeId="0" xr:uid="{8204CE80-E43B-4306-B9A7-D94CD8CDCE1F}">
      <text>
        <r>
          <rPr>
            <sz val="9"/>
            <color indexed="81"/>
            <rFont val="Tahoma"/>
            <family val="2"/>
          </rPr>
          <t>e.g.: Public liability, accident insurance, loss of earnings insurance, legal protection as well as glass breakage, theft, etc. that you take out for your self-employment. 
No private insurances such as: Health insurance and pension insurance!</t>
        </r>
      </text>
    </comment>
    <comment ref="B61" authorId="0" shapeId="0" xr:uid="{9624AD43-2A28-4314-8279-46761500FFED}">
      <text>
        <r>
          <rPr>
            <sz val="9"/>
            <color indexed="81"/>
            <rFont val="Tahoma"/>
            <family val="2"/>
          </rPr>
          <t>Chamber dues, dues to professional associations and trade associations.</t>
        </r>
      </text>
    </comment>
    <comment ref="B62" authorId="0" shapeId="0" xr:uid="{E5070C45-634D-43BC-8E5B-71E54918C6B9}">
      <text>
        <r>
          <rPr>
            <sz val="9"/>
            <color indexed="81"/>
            <rFont val="Tahoma"/>
            <family val="2"/>
          </rPr>
          <t>Tax advice, accounting fees, legal advice,   
business consulting.</t>
        </r>
      </text>
    </comment>
    <comment ref="B63" authorId="0" shapeId="0" xr:uid="{1827601C-8B4E-444A-A826-6605AD55928B}">
      <text>
        <r>
          <rPr>
            <sz val="9"/>
            <color indexed="81"/>
            <rFont val="Tahoma"/>
            <family val="2"/>
          </rPr>
          <t>Among other things, costs for the creation and printing of advertising materials (business cards, flyers, domain costs, Facebook advertising, Google AdWords, etc.), switching costs of advertisements, advertising campaigns (e.g. "Open House").</t>
        </r>
      </text>
    </comment>
    <comment ref="B64" authorId="0" shapeId="0" xr:uid="{37AAC1C3-BA1D-4863-B286-3E68E02D7A5C}">
      <text>
        <r>
          <rPr>
            <sz val="9"/>
            <color indexed="81"/>
            <rFont val="Tahoma"/>
            <family val="2"/>
          </rPr>
          <t>Vehicle insurance, vehicle taxes, gasoline, repairs. This only applies to the company vehicle or to business trips with the private.</t>
        </r>
      </text>
    </comment>
    <comment ref="B65" authorId="0" shapeId="0" xr:uid="{4F902845-97FE-4BF3-A1C8-A3790B3C3967}">
      <text>
        <r>
          <rPr>
            <sz val="9"/>
            <color indexed="81"/>
            <rFont val="Tahoma"/>
            <family val="2"/>
          </rPr>
          <t>Costs for rented vehicles and machines.</t>
        </r>
      </text>
    </comment>
    <comment ref="B66" authorId="0" shapeId="0" xr:uid="{1DA193BC-F318-4F83-801B-DEC6A09C5788}">
      <text>
        <r>
          <rPr>
            <sz val="9"/>
            <color indexed="81"/>
            <rFont val="Tahoma"/>
            <family val="2"/>
          </rPr>
          <t xml:space="preserve">Business travel expenses, e.g. trade fair visits with rail, air and accommodation costs. </t>
        </r>
      </text>
    </comment>
    <comment ref="B67" authorId="0" shapeId="0" xr:uid="{E1672BCB-C341-49E7-A750-5707784F4A2C}">
      <text>
        <r>
          <rPr>
            <sz val="9"/>
            <color indexed="81"/>
            <rFont val="Tahoma"/>
            <family val="2"/>
          </rPr>
          <t>Zins- und Tilgungszahlungen für betriebliche aufgenommene Darlehen.Interest and principal payments on loans taken out for operating purposes.</t>
        </r>
      </text>
    </comment>
    <comment ref="B68" authorId="0" shapeId="0" xr:uid="{D43961DA-914E-4F3A-815E-393D79773016}">
      <text>
        <r>
          <rPr>
            <sz val="9"/>
            <color indexed="81"/>
            <rFont val="Tahoma"/>
            <family val="2"/>
          </rPr>
          <t>Reserve items for contingencies or costs beyond that, such as: Decoration, hospitality, further training, technical literature, account maintenance fees, GEMA, etc.</t>
        </r>
      </text>
    </comment>
    <comment ref="B69" authorId="0" shapeId="0" xr:uid="{E0AFADAD-2747-4DD7-AD98-2F0DD32DBF49}">
      <text>
        <r>
          <rPr>
            <sz val="9"/>
            <color indexed="81"/>
            <rFont val="Tahoma"/>
            <family val="2"/>
          </rPr>
          <t>Trade tax for traders, corporate income tax and solidarity surcharge for corporations.</t>
        </r>
      </text>
    </comment>
    <comment ref="B80" authorId="0" shapeId="0" xr:uid="{2BA13B61-3A28-4B7F-B9B3-7D5D0005B34B}">
      <text>
        <r>
          <rPr>
            <sz val="9"/>
            <color indexed="81"/>
            <rFont val="Tahoma"/>
            <family val="2"/>
          </rPr>
          <t>Enter your initial account balance here. The subsequent months will be calculated based on your entries.</t>
        </r>
      </text>
    </comment>
    <comment ref="B82" authorId="0" shapeId="0" xr:uid="{A5ECF0D5-7746-4BEA-8E1A-73B0D99EFAC5}">
      <text>
        <r>
          <rPr>
            <sz val="9"/>
            <color indexed="81"/>
            <rFont val="Tahoma"/>
            <family val="2"/>
          </rPr>
          <t xml:space="preserve">Enter your payments from sales here. Note that in the liquidity plan the sales are only entered when the incoming payment is expected. </t>
        </r>
      </text>
    </comment>
    <comment ref="B83" authorId="0" shapeId="0" xr:uid="{4BD2D8CE-3229-4F6A-A303-2A99B56E77DB}">
      <text>
        <r>
          <rPr>
            <sz val="9"/>
            <color indexed="81"/>
            <rFont val="Tahoma"/>
            <family val="2"/>
          </rPr>
          <t>Tragen Sie hier den entsprechenden Darlehensbetrag ein, wenn die Bank ihn an Ihr Unternehmen auszahlt.</t>
        </r>
      </text>
    </comment>
    <comment ref="B84" authorId="0" shapeId="0" xr:uid="{C4230948-0E1F-44E7-9276-48F6461E677D}">
      <text>
        <r>
          <rPr>
            <sz val="9"/>
            <color indexed="81"/>
            <rFont val="Tahoma"/>
            <family val="2"/>
          </rPr>
          <t>If you anticipate any other funds such as personal loans, equity investments, sales, grants, or similar, please enter them here.</t>
        </r>
      </text>
    </comment>
    <comment ref="B90" authorId="0" shapeId="0" xr:uid="{5485F88B-BF50-4AE1-BAB6-4E68093FF7E1}">
      <text>
        <r>
          <rPr>
            <sz val="9"/>
            <color indexed="81"/>
            <rFont val="Tahoma"/>
            <family val="2"/>
          </rPr>
          <t>Investments resulting from the capital requirements and financing plan as well as replacement and expansion investments.</t>
        </r>
      </text>
    </comment>
    <comment ref="B91" authorId="0" shapeId="0" xr:uid="{477ADD7B-AA13-4E0E-9120-0F4F9227CD4D}">
      <text>
        <r>
          <rPr>
            <sz val="9"/>
            <color indexed="81"/>
            <rFont val="Tahoma"/>
            <family val="2"/>
          </rPr>
          <t xml:space="preserve">Please enter here the payments for the purchase of goods. Please input the amount in the month in which the payment is done. </t>
        </r>
      </text>
    </comment>
    <comment ref="B92" authorId="0" shapeId="0" xr:uid="{5AF45EBA-0540-4796-AB86-0536D01A858D}">
      <text>
        <r>
          <rPr>
            <sz val="9"/>
            <color indexed="81"/>
            <rFont val="Tahoma"/>
            <family val="2"/>
          </rPr>
          <t xml:space="preserve">Enter here the sum of the invoices that other self-employed persons issue to you in the month.
</t>
        </r>
      </text>
    </comment>
    <comment ref="B93" authorId="0" shapeId="0" xr:uid="{1B120FE3-CE3A-441E-884D-BD014439E660}">
      <text>
        <r>
          <rPr>
            <sz val="9"/>
            <color indexed="81"/>
            <rFont val="Tahoma"/>
            <family val="2"/>
          </rPr>
          <t xml:space="preserve">Costs for personnel incl. annual special payments and ancillary personnel costs (employer's contribution).
</t>
        </r>
      </text>
    </comment>
    <comment ref="B94" authorId="0" shapeId="0" xr:uid="{37708E93-E341-4A73-B93D-F93979AC81F0}">
      <text>
        <r>
          <rPr>
            <sz val="9"/>
            <color indexed="81"/>
            <rFont val="Tahoma"/>
            <family val="2"/>
          </rPr>
          <t>Rent for office, commercial and storage space, utilities for electricity, gas, water, heating, etc. Please do not forget a possible deposit and brokerage fee.
No private rent!</t>
        </r>
      </text>
    </comment>
    <comment ref="B95" authorId="0" shapeId="0" xr:uid="{EC5E0207-F5B8-4B96-847A-BD13E8C69436}">
      <text>
        <r>
          <rPr>
            <sz val="9"/>
            <color indexed="81"/>
            <rFont val="Tahoma"/>
            <family val="2"/>
          </rPr>
          <t xml:space="preserve">Costs for telephone, internet and so on. </t>
        </r>
      </text>
    </comment>
    <comment ref="B96" authorId="0" shapeId="0" xr:uid="{BC0B7574-92A4-4996-A620-C709BE141E52}">
      <text>
        <r>
          <rPr>
            <sz val="9"/>
            <color indexed="81"/>
            <rFont val="Tahoma"/>
            <family val="2"/>
          </rPr>
          <t>Office supplies such as paper, printer cartridges, postage, etc. No PC and printer, these are investments!</t>
        </r>
      </text>
    </comment>
    <comment ref="B97" authorId="0" shapeId="0" xr:uid="{AE2C9F90-0D00-4D74-AAAE-76B92FB1EE8D}">
      <text>
        <r>
          <rPr>
            <sz val="9"/>
            <color indexed="81"/>
            <rFont val="Tahoma"/>
            <family val="2"/>
          </rPr>
          <t>e.g.: Public liability, accident insurance, loss of earnings insurance, legal protection as well as glass breakage, theft, etc. that you take out for your self-employment. 
No private insurances such as: Health insurance and pension insurance!</t>
        </r>
      </text>
    </comment>
    <comment ref="B98" authorId="0" shapeId="0" xr:uid="{B27920B5-116F-439E-B1D1-CDF0D3C2FA10}">
      <text>
        <r>
          <rPr>
            <sz val="9"/>
            <color indexed="81"/>
            <rFont val="Tahoma"/>
            <family val="2"/>
          </rPr>
          <t>Chamber dues, dues to professional associations and trade associations.</t>
        </r>
      </text>
    </comment>
    <comment ref="B99" authorId="0" shapeId="0" xr:uid="{B9A4893A-7991-4A03-ACD1-88434AAFFCAE}">
      <text>
        <r>
          <rPr>
            <sz val="9"/>
            <color indexed="81"/>
            <rFont val="Tahoma"/>
            <family val="2"/>
          </rPr>
          <t>Tax advice, accounting fees, legal advice,   
business consulting.</t>
        </r>
      </text>
    </comment>
    <comment ref="B100" authorId="0" shapeId="0" xr:uid="{58A92968-5AB1-4169-A2C7-FDE31ADABE80}">
      <text>
        <r>
          <rPr>
            <sz val="9"/>
            <color indexed="81"/>
            <rFont val="Tahoma"/>
            <family val="2"/>
          </rPr>
          <t>Among other things, costs for the creation and printing of advertising materials (business cards, flyers, domain costs, Facebook advertising, Google AdWords, etc.), switching costs of advertisements, advertising campaigns (e.g. "Open House").</t>
        </r>
      </text>
    </comment>
    <comment ref="B101" authorId="0" shapeId="0" xr:uid="{4F432145-3712-4BD4-8E86-16211205F6AE}">
      <text>
        <r>
          <rPr>
            <sz val="9"/>
            <color indexed="81"/>
            <rFont val="Tahoma"/>
            <family val="2"/>
          </rPr>
          <t>Vehicle insurance, vehicle taxes, gasoline, repairs. This only applies to the company vehicle or to business trips with the private.</t>
        </r>
      </text>
    </comment>
    <comment ref="B102" authorId="0" shapeId="0" xr:uid="{14459AB6-1AB0-4E66-B168-630C86EBFEAE}">
      <text>
        <r>
          <rPr>
            <sz val="9"/>
            <color indexed="81"/>
            <rFont val="Tahoma"/>
            <family val="2"/>
          </rPr>
          <t>Costs for rented vehicles and machines.</t>
        </r>
      </text>
    </comment>
    <comment ref="B103" authorId="0" shapeId="0" xr:uid="{FC38BC50-2987-48CB-A916-BFACB7FB6C0C}">
      <text>
        <r>
          <rPr>
            <sz val="9"/>
            <color indexed="81"/>
            <rFont val="Tahoma"/>
            <family val="2"/>
          </rPr>
          <t xml:space="preserve">Business travel expenses, e.g. trade fair visits with rail, air and accommodation costs. </t>
        </r>
      </text>
    </comment>
    <comment ref="B104" authorId="0" shapeId="0" xr:uid="{60686FFE-B791-463C-9BF3-4D4B710975F1}">
      <text>
        <r>
          <rPr>
            <sz val="9"/>
            <color indexed="81"/>
            <rFont val="Tahoma"/>
            <family val="2"/>
          </rPr>
          <t>Zins- und Tilgungszahlungen für betriebliche aufgenommene Darlehen.Interest and principal payments on loans taken out for operating purposes.</t>
        </r>
      </text>
    </comment>
    <comment ref="B105" authorId="0" shapeId="0" xr:uid="{4C7709C0-33AD-455F-92EF-26E74997FCA6}">
      <text>
        <r>
          <rPr>
            <sz val="9"/>
            <color indexed="81"/>
            <rFont val="Tahoma"/>
            <family val="2"/>
          </rPr>
          <t>Reserve items for contingencies or costs beyond that, such as: Decoration, hospitality, further training, technical literature, account maintenance fees, GEMA, etc.</t>
        </r>
      </text>
    </comment>
    <comment ref="B106" authorId="0" shapeId="0" xr:uid="{B350A6B5-29C7-4195-A3CA-0FCD18BEEE5C}">
      <text>
        <r>
          <rPr>
            <sz val="9"/>
            <color indexed="81"/>
            <rFont val="Tahoma"/>
            <family val="2"/>
          </rPr>
          <t>Trade tax for traders, corporate income tax and solidarity surcharge for corporations.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Tegtmeier, Rebekka</author>
  </authors>
  <commentList>
    <comment ref="B7" authorId="0" shapeId="0" xr:uid="{822EAB03-595C-4D69-849A-298254821F74}">
      <text>
        <r>
          <rPr>
            <sz val="9"/>
            <color indexed="81"/>
            <rFont val="Segoe UI"/>
            <family val="2"/>
          </rPr>
          <t>Titel des Milestone</t>
        </r>
      </text>
    </comment>
    <comment ref="C7" authorId="0" shapeId="0" xr:uid="{C61A8FFB-EE92-4DA9-90C7-0B0DBA93FDCA}">
      <text>
        <r>
          <rPr>
            <sz val="9"/>
            <color indexed="81"/>
            <rFont val="Segoe UI"/>
            <family val="2"/>
          </rPr>
          <t>Bitte führe hier deine Aufgaben näher aus und/ oder welche Produkte, Dienstleistungen oder Fremdaufträge in Auftrag gegeben werden sollen.</t>
        </r>
      </text>
    </comment>
    <comment ref="E7" authorId="0" shapeId="0" xr:uid="{F820008E-B5CD-4C0E-9A70-64769A220BCC}">
      <text>
        <r>
          <rPr>
            <sz val="9"/>
            <color indexed="81"/>
            <rFont val="Segoe UI"/>
            <family val="2"/>
          </rPr>
          <t>Vereinbarte zu erbringende Leistung</t>
        </r>
      </text>
    </comment>
    <comment ref="L7" authorId="0" shapeId="0" xr:uid="{80EE4C94-D78D-4597-B928-6D7A464C33F2}">
      <text>
        <r>
          <rPr>
            <sz val="9"/>
            <color indexed="81"/>
            <rFont val="Segoe UI"/>
            <family val="2"/>
          </rPr>
          <t xml:space="preserve">Die Investitionskosten müssen so transparent wie möglich dargestellt werden. </t>
        </r>
      </text>
    </comment>
    <comment ref="I9" authorId="0" shapeId="0" xr:uid="{86734030-B9FE-4C7D-B431-C2139F4B056B}">
      <text>
        <r>
          <rPr>
            <sz val="9"/>
            <color indexed="81"/>
            <rFont val="Segoe UI"/>
            <family val="2"/>
          </rPr>
          <t>Geschäftsführung, Personen mit Hochschul-, Fachhochabschluss.</t>
        </r>
      </text>
    </comment>
    <comment ref="I10" authorId="0" shapeId="0" xr:uid="{5CF4905F-1397-4CD3-B1EA-8A1191F6C2A2}">
      <text>
        <r>
          <rPr>
            <sz val="9"/>
            <color indexed="81"/>
            <rFont val="Segoe UI"/>
            <family val="2"/>
          </rPr>
          <t>Personal mit anderen staatlichen Abschlüssen; Techniker, Meister.</t>
        </r>
      </text>
    </comment>
    <comment ref="I11" authorId="0" shapeId="0" xr:uid="{A8E040E1-2D16-4774-A5F3-A56300110A9E}">
      <text>
        <r>
          <rPr>
            <sz val="9"/>
            <color indexed="81"/>
            <rFont val="Segoe UI"/>
            <family val="2"/>
          </rPr>
          <t>FacharbeiterInnen oder Personal das vergleichabre Aufgaben ausführt</t>
        </r>
      </text>
    </comment>
    <comment ref="I16" authorId="0" shapeId="0" xr:uid="{B264EA67-F6BF-453D-B4FF-266157D1E534}">
      <text>
        <r>
          <rPr>
            <b/>
            <sz val="9"/>
            <color indexed="81"/>
            <rFont val="Segoe UI"/>
            <family val="2"/>
          </rPr>
          <t>Tegtmeier, Rebekka:</t>
        </r>
        <r>
          <rPr>
            <sz val="9"/>
            <color indexed="81"/>
            <rFont val="Segoe UI"/>
            <family val="2"/>
          </rPr>
          <t xml:space="preserve">
Geschäftsführung, Personen mit Hochschul-, Fachhochabschluss.</t>
        </r>
      </text>
    </comment>
    <comment ref="I17" authorId="0" shapeId="0" xr:uid="{3D92419F-4A00-4B01-A971-4A07CA817804}">
      <text>
        <r>
          <rPr>
            <b/>
            <sz val="9"/>
            <color indexed="81"/>
            <rFont val="Segoe UI"/>
            <family val="2"/>
          </rPr>
          <t>Tegtmeier, Rebekka:</t>
        </r>
        <r>
          <rPr>
            <sz val="9"/>
            <color indexed="81"/>
            <rFont val="Segoe UI"/>
            <family val="2"/>
          </rPr>
          <t xml:space="preserve">
Personal mit anderen staatlichen Abschlüssen; Techniker, Meister.</t>
        </r>
      </text>
    </comment>
    <comment ref="I18" authorId="0" shapeId="0" xr:uid="{AC86F61D-5AD7-439A-9226-10FB5C590946}">
      <text>
        <r>
          <rPr>
            <b/>
            <sz val="9"/>
            <color indexed="81"/>
            <rFont val="Segoe UI"/>
            <family val="2"/>
          </rPr>
          <t>Tegtmeier, Rebekka:</t>
        </r>
        <r>
          <rPr>
            <sz val="9"/>
            <color indexed="81"/>
            <rFont val="Segoe UI"/>
            <family val="2"/>
          </rPr>
          <t xml:space="preserve">
FacharbeiterInnen oder Personal das vergleichabre Aufgaben ausführt</t>
        </r>
      </text>
    </comment>
    <comment ref="I23" authorId="0" shapeId="0" xr:uid="{CE973D4C-E6B4-46EB-B9AA-C2D4A513338E}">
      <text>
        <r>
          <rPr>
            <sz val="9"/>
            <color indexed="81"/>
            <rFont val="Segoe UI"/>
            <family val="2"/>
          </rPr>
          <t>Geschäftsführung, Personen mit Hochschul-, Fachhochabschluss.</t>
        </r>
      </text>
    </comment>
    <comment ref="I24" authorId="0" shapeId="0" xr:uid="{BDEDE094-3E4F-4499-BF8B-4969419ED139}">
      <text>
        <r>
          <rPr>
            <sz val="9"/>
            <color indexed="81"/>
            <rFont val="Segoe UI"/>
            <family val="2"/>
          </rPr>
          <t>Personal mit anderen staatlichen Abschlüssen; Techniker, Meister.</t>
        </r>
      </text>
    </comment>
    <comment ref="I25" authorId="0" shapeId="0" xr:uid="{765A520C-7417-41E2-8D2D-B6492EBDA452}">
      <text>
        <r>
          <rPr>
            <sz val="9"/>
            <color indexed="81"/>
            <rFont val="Segoe UI"/>
            <family val="2"/>
          </rPr>
          <t>FacharbeiterInnen oder Personal das vergleichabre Aufgaben ausführt</t>
        </r>
      </text>
    </comment>
    <comment ref="I30" authorId="0" shapeId="0" xr:uid="{FFF7250C-A542-4A92-BECF-11F70E272018}">
      <text>
        <r>
          <rPr>
            <sz val="9"/>
            <color indexed="81"/>
            <rFont val="Segoe UI"/>
            <family val="2"/>
          </rPr>
          <t>Geschäftsführung, Personen mit Hochschul-, Fachhochabschluss.</t>
        </r>
      </text>
    </comment>
    <comment ref="I31" authorId="0" shapeId="0" xr:uid="{D0A949A7-61CA-4EC7-B662-7D7DE0F7BBD2}">
      <text>
        <r>
          <rPr>
            <sz val="9"/>
            <color indexed="81"/>
            <rFont val="Segoe UI"/>
            <family val="2"/>
          </rPr>
          <t>Personal mit anderen staatlichen Abschlüssen; Techniker, Meister.</t>
        </r>
      </text>
    </comment>
    <comment ref="I32" authorId="0" shapeId="0" xr:uid="{70B704C0-DF88-4FE1-9BE1-94EE89C091A0}">
      <text>
        <r>
          <rPr>
            <sz val="9"/>
            <color indexed="81"/>
            <rFont val="Segoe UI"/>
            <family val="2"/>
          </rPr>
          <t>FacharbeiterInnen oder Personal das vergleichabre Aufgaben ausführt</t>
        </r>
      </text>
    </comment>
    <comment ref="I37" authorId="0" shapeId="0" xr:uid="{8E674E21-C8AD-456B-9A46-1D53E3ABAE6F}">
      <text>
        <r>
          <rPr>
            <sz val="9"/>
            <color indexed="81"/>
            <rFont val="Segoe UI"/>
            <family val="2"/>
          </rPr>
          <t>Geschäftsführung, Personen mit Hochschul-, Fachhochabschluss.</t>
        </r>
      </text>
    </comment>
    <comment ref="I38" authorId="0" shapeId="0" xr:uid="{0E3959AD-B2A0-4196-AECD-4638A5851BD3}">
      <text>
        <r>
          <rPr>
            <sz val="9"/>
            <color indexed="81"/>
            <rFont val="Segoe UI"/>
            <family val="2"/>
          </rPr>
          <t>Personal mit anderen staatlichen Abschlüssen; Techniker, Meister.</t>
        </r>
      </text>
    </comment>
    <comment ref="I39" authorId="0" shapeId="0" xr:uid="{457C698B-5A73-481C-97F3-90D8EF88A52C}">
      <text>
        <r>
          <rPr>
            <sz val="9"/>
            <color indexed="81"/>
            <rFont val="Segoe UI"/>
            <family val="2"/>
          </rPr>
          <t>FacharbeiterInnen oder Personal das vergleichabre Aufgaben ausführt</t>
        </r>
      </text>
    </comment>
    <comment ref="I44" authorId="0" shapeId="0" xr:uid="{20E7E836-89E7-4161-AE1C-F2E12A8A31EC}">
      <text>
        <r>
          <rPr>
            <sz val="9"/>
            <color indexed="81"/>
            <rFont val="Segoe UI"/>
            <family val="2"/>
          </rPr>
          <t>Geschäftsführung, Personen mit Hochschul-, Fachhochabschluss.</t>
        </r>
      </text>
    </comment>
    <comment ref="I45" authorId="0" shapeId="0" xr:uid="{694243ED-B1A2-4DCA-845C-71DF88ED7929}">
      <text>
        <r>
          <rPr>
            <sz val="9"/>
            <color indexed="81"/>
            <rFont val="Segoe UI"/>
            <family val="2"/>
          </rPr>
          <t>Personal mit anderen staatlichen Abschlüssen; Techniker, Meister.</t>
        </r>
      </text>
    </comment>
    <comment ref="I46" authorId="0" shapeId="0" xr:uid="{FE410145-4918-4D38-9900-5B7A47F57707}">
      <text>
        <r>
          <rPr>
            <sz val="9"/>
            <color indexed="81"/>
            <rFont val="Segoe UI"/>
            <family val="2"/>
          </rPr>
          <t>FacharbeiterInnen oder Personal das vergleichabre Aufgaben ausführt</t>
        </r>
      </text>
    </comment>
    <comment ref="I51" authorId="0" shapeId="0" xr:uid="{B98E5FFC-5A59-4D1F-BE29-EF4B10FE710D}">
      <text>
        <r>
          <rPr>
            <sz val="9"/>
            <color indexed="81"/>
            <rFont val="Segoe UI"/>
            <family val="2"/>
          </rPr>
          <t>Geschäftsführung, Personen mit Hochschul-, Fachhochabschluss.</t>
        </r>
      </text>
    </comment>
    <comment ref="I52" authorId="0" shapeId="0" xr:uid="{C2333521-54FA-4E48-A03A-9B5091388072}">
      <text>
        <r>
          <rPr>
            <sz val="9"/>
            <color indexed="81"/>
            <rFont val="Segoe UI"/>
            <family val="2"/>
          </rPr>
          <t>Personal mit anderen staatlichen Abschlüssen; Techniker, Meister.</t>
        </r>
      </text>
    </comment>
    <comment ref="I53" authorId="0" shapeId="0" xr:uid="{142B4635-A45F-4B93-ADD9-5907E0A1967E}">
      <text>
        <r>
          <rPr>
            <sz val="9"/>
            <color indexed="81"/>
            <rFont val="Segoe UI"/>
            <family val="2"/>
          </rPr>
          <t>FacharbeiterInnen oder Personal das vergleichabre Aufgaben ausführt</t>
        </r>
      </text>
    </comment>
    <comment ref="I58" authorId="0" shapeId="0" xr:uid="{8AD8797A-2865-4F25-A00D-0D27BFE715E2}">
      <text>
        <r>
          <rPr>
            <sz val="9"/>
            <color indexed="81"/>
            <rFont val="Segoe UI"/>
            <family val="2"/>
          </rPr>
          <t>Geschäftsführung, Personen mit Hochschul-, Fachhochabschluss.</t>
        </r>
      </text>
    </comment>
    <comment ref="I59" authorId="0" shapeId="0" xr:uid="{B0ADBA98-A7EE-4845-8908-70BAD9D8B791}">
      <text>
        <r>
          <rPr>
            <sz val="9"/>
            <color indexed="81"/>
            <rFont val="Segoe UI"/>
            <family val="2"/>
          </rPr>
          <t>Personal mit anderen staatlichen Abschlüssen; Techniker, Meister.</t>
        </r>
      </text>
    </comment>
    <comment ref="I60" authorId="0" shapeId="0" xr:uid="{50FA7692-0C5E-45FC-A9AD-D8A2E0C18165}">
      <text>
        <r>
          <rPr>
            <sz val="9"/>
            <color indexed="81"/>
            <rFont val="Segoe UI"/>
            <family val="2"/>
          </rPr>
          <t>FacharbeiterInnen oder Personal das vergleichabre Aufgaben ausführt</t>
        </r>
      </text>
    </comment>
    <comment ref="I65" authorId="0" shapeId="0" xr:uid="{404F6B7C-9FE0-4BC5-A8DC-8D9D57421142}">
      <text>
        <r>
          <rPr>
            <sz val="9"/>
            <color indexed="81"/>
            <rFont val="Segoe UI"/>
            <family val="2"/>
          </rPr>
          <t>Geschäftsführung, Personen mit Hochschul-, Fachhochabschluss.</t>
        </r>
      </text>
    </comment>
    <comment ref="I66" authorId="0" shapeId="0" xr:uid="{37B20CE9-FF09-4F8F-9F37-B61E98E071CF}">
      <text>
        <r>
          <rPr>
            <sz val="9"/>
            <color indexed="81"/>
            <rFont val="Segoe UI"/>
            <family val="2"/>
          </rPr>
          <t>Personal mit anderen staatlichen Abschlüssen; Techniker, Meister.</t>
        </r>
      </text>
    </comment>
    <comment ref="I67" authorId="0" shapeId="0" xr:uid="{8755F357-9F81-4443-A3E2-04068A92C306}">
      <text>
        <r>
          <rPr>
            <sz val="9"/>
            <color indexed="81"/>
            <rFont val="Segoe UI"/>
            <family val="2"/>
          </rPr>
          <t>FacharbeiterInnen oder Personal das vergleichabre Aufgaben ausführt</t>
        </r>
      </text>
    </comment>
    <comment ref="I72" authorId="0" shapeId="0" xr:uid="{C64ACD22-DDB4-4EE2-A979-F5A952904EC2}">
      <text>
        <r>
          <rPr>
            <sz val="9"/>
            <color indexed="81"/>
            <rFont val="Segoe UI"/>
            <family val="2"/>
          </rPr>
          <t>Geschäftsführung, Personen mit Hochschul-, Fachhochabschluss.</t>
        </r>
      </text>
    </comment>
    <comment ref="I73" authorId="0" shapeId="0" xr:uid="{6C9CBE84-877F-4252-B7FF-4204F8068224}">
      <text>
        <r>
          <rPr>
            <sz val="9"/>
            <color indexed="81"/>
            <rFont val="Segoe UI"/>
            <family val="2"/>
          </rPr>
          <t>Personal mit anderen staatlichen Abschlüssen; Techniker, Meister.</t>
        </r>
      </text>
    </comment>
    <comment ref="I74" authorId="0" shapeId="0" xr:uid="{FCC29754-37E0-452E-97CF-BF19EF1EEF0E}">
      <text>
        <r>
          <rPr>
            <sz val="9"/>
            <color indexed="81"/>
            <rFont val="Segoe UI"/>
            <family val="2"/>
          </rPr>
          <t>FacharbeiterInnen oder Personal das vergleichabre Aufgaben ausführt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Lanver, Julia</author>
  </authors>
  <commentList>
    <comment ref="B5" authorId="0" shapeId="0" xr:uid="{C9759885-6ACA-4C79-BE79-8B30535BBF3C}">
      <text>
        <r>
          <rPr>
            <b/>
            <sz val="9"/>
            <color indexed="81"/>
            <rFont val="Segoe UI"/>
            <charset val="1"/>
          </rPr>
          <t>Lanver, Julia:</t>
        </r>
        <r>
          <rPr>
            <sz val="9"/>
            <color indexed="81"/>
            <rFont val="Segoe UI"/>
            <charset val="1"/>
          </rPr>
          <t xml:space="preserve">
Will jobs be retained? Among those how many are male, female and divers?</t>
        </r>
      </text>
    </comment>
    <comment ref="G5" authorId="0" shapeId="0" xr:uid="{E560A5D2-020F-4ECB-915A-67EDC815AC97}">
      <text>
        <r>
          <rPr>
            <b/>
            <sz val="9"/>
            <color indexed="81"/>
            <rFont val="Segoe UI"/>
            <charset val="1"/>
          </rPr>
          <t>Lanver, Julia:</t>
        </r>
        <r>
          <rPr>
            <sz val="9"/>
            <color indexed="81"/>
            <rFont val="Segoe UI"/>
            <charset val="1"/>
          </rPr>
          <t xml:space="preserve">
Will jobs be retained? Among those how many are male, female and divers?</t>
        </r>
      </text>
    </comment>
    <comment ref="B8" authorId="0" shapeId="0" xr:uid="{9715AC0B-F1B1-4316-8361-74ED7E864F67}">
      <text>
        <r>
          <rPr>
            <b/>
            <sz val="9"/>
            <color indexed="81"/>
            <rFont val="Segoe UI"/>
            <charset val="1"/>
          </rPr>
          <t>Lanver, Julia:</t>
        </r>
        <r>
          <rPr>
            <sz val="9"/>
            <color indexed="81"/>
            <rFont val="Segoe UI"/>
            <charset val="1"/>
          </rPr>
          <t xml:space="preserve">
Will jobs be created? Among those how many are male, female, divers?</t>
        </r>
      </text>
    </comment>
    <comment ref="G8" authorId="0" shapeId="0" xr:uid="{25CCF6CF-29E1-4FE7-8E10-933F68040921}">
      <text>
        <r>
          <rPr>
            <b/>
            <sz val="9"/>
            <color indexed="81"/>
            <rFont val="Segoe UI"/>
            <charset val="1"/>
          </rPr>
          <t>Lanver, Julia:</t>
        </r>
        <r>
          <rPr>
            <sz val="9"/>
            <color indexed="81"/>
            <rFont val="Segoe UI"/>
            <charset val="1"/>
          </rPr>
          <t xml:space="preserve">
Will jobs be created? Among those how many are male, female, divers?</t>
        </r>
      </text>
    </comment>
    <comment ref="B11" authorId="0" shapeId="0" xr:uid="{5DB56FD2-634D-457E-BF6B-431C979DB6F6}">
      <text>
        <r>
          <rPr>
            <b/>
            <sz val="9"/>
            <color indexed="81"/>
            <rFont val="Segoe UI"/>
            <charset val="1"/>
          </rPr>
          <t>Lanver, Julia:</t>
        </r>
        <r>
          <rPr>
            <sz val="9"/>
            <color indexed="81"/>
            <rFont val="Segoe UI"/>
            <charset val="1"/>
          </rPr>
          <t xml:space="preserve">
Of the jobs saved/created, how many are attributable to research and development?</t>
        </r>
      </text>
    </comment>
    <comment ref="G11" authorId="0" shapeId="0" xr:uid="{46CA8CDA-1425-448A-B97F-9D37CB201DBD}">
      <text>
        <r>
          <rPr>
            <b/>
            <sz val="9"/>
            <color indexed="81"/>
            <rFont val="Segoe UI"/>
            <charset val="1"/>
          </rPr>
          <t>Lanver, Julia:</t>
        </r>
        <r>
          <rPr>
            <sz val="9"/>
            <color indexed="81"/>
            <rFont val="Segoe UI"/>
            <charset val="1"/>
          </rPr>
          <t xml:space="preserve">
Of the jobs saved/created, how many are attributable to research and development?</t>
        </r>
      </text>
    </comment>
  </commentList>
</comments>
</file>

<file path=xl/sharedStrings.xml><?xml version="1.0" encoding="utf-8"?>
<sst xmlns="http://schemas.openxmlformats.org/spreadsheetml/2006/main" count="318" uniqueCount="128">
  <si>
    <t xml:space="preserve"> Milestone</t>
  </si>
  <si>
    <t>Number</t>
  </si>
  <si>
    <t>No.</t>
  </si>
  <si>
    <t xml:space="preserve">Due Date </t>
  </si>
  <si>
    <t>Deliverables</t>
  </si>
  <si>
    <t>D</t>
  </si>
  <si>
    <t>+</t>
  </si>
  <si>
    <t>C</t>
  </si>
  <si>
    <t>B</t>
  </si>
  <si>
    <t>A</t>
  </si>
  <si>
    <t>Name:</t>
  </si>
  <si>
    <t>Startjahr</t>
  </si>
  <si>
    <t xml:space="preserve">Ausfüllhilfe: 
Im Meilenstein- und Kostenplan sollen alle durchzuführenden Projektkosten dargelegt und geplant werden. Ihr könnt maximal 10 Meilensteine anlegen. Bei einer Projektlaufzeit von 24 Monaten sollten jedoch mindestens 4 Meilensteine geplant werden. Wir möchten euch bitten alle Angaben so spezifisch wie möglich zu machen. Alle geplanten Ausgaben müssen so transparent wie möglich aufgeführt werden. Größere Ausgabepositionen müssen aufgeschlüsselt und gegebenenfalls mit Kostenvoranschlägen belegt werden. In diese Liste sind alle projektbezogenen Kosten (Personal, Investitionskosten, Marketing, Fremdleistungen) aufzunehmen. Bitte beachtet Folgendes: Wenn eine Berechtigung zum Vorsteuerabzug besteht, weist die Ausgaben bitte netto aus. Sofern eine solche Berechtigung nicht besteht, können die Ausgaben brutto ausgewiesen werden. 
Ein Nachweis ist für diesen Fall erforderlich. Wir weisen ausdrücklich auf die Vorschriften zur Vergabe von Aufträgen hin (Ziffer 3 ANBest-P bzw. ANBest.EU), die wir Ihnen mit Zuwendungsbescheid zusenden. 
</t>
  </si>
  <si>
    <t>Liquidity Planning (Net)</t>
  </si>
  <si>
    <t>Project start date</t>
  </si>
  <si>
    <t>1st business year</t>
  </si>
  <si>
    <t>Month 1</t>
  </si>
  <si>
    <t>Month 2</t>
  </si>
  <si>
    <t>Month 3</t>
  </si>
  <si>
    <t>Month 4</t>
  </si>
  <si>
    <t>Month 5</t>
  </si>
  <si>
    <t>Month 6</t>
  </si>
  <si>
    <t>Month 7</t>
  </si>
  <si>
    <t>Month 8</t>
  </si>
  <si>
    <t>Month 9</t>
  </si>
  <si>
    <t>Month 10</t>
  </si>
  <si>
    <t>Month 11</t>
  </si>
  <si>
    <t>Month 12</t>
  </si>
  <si>
    <t xml:space="preserve">Balance start of month </t>
  </si>
  <si>
    <t>Deposits</t>
  </si>
  <si>
    <t>Deposits from turnover</t>
  </si>
  <si>
    <t>Funding</t>
  </si>
  <si>
    <t>Private funds</t>
  </si>
  <si>
    <t xml:space="preserve"> = sum </t>
  </si>
  <si>
    <t xml:space="preserve"> = available means ( A+B )</t>
  </si>
  <si>
    <t>Payouts</t>
  </si>
  <si>
    <t>Investments</t>
  </si>
  <si>
    <t>Purchasing of goods</t>
  </si>
  <si>
    <t>Third-Party Services</t>
  </si>
  <si>
    <t>Human Resources</t>
  </si>
  <si>
    <t>Rent and rental costs</t>
  </si>
  <si>
    <t xml:space="preserve">Telephone and Inernet </t>
  </si>
  <si>
    <t xml:space="preserve">Office supplies </t>
  </si>
  <si>
    <t>Business insurances</t>
  </si>
  <si>
    <t>Contributions</t>
  </si>
  <si>
    <t xml:space="preserve">Legal and consulting fees </t>
  </si>
  <si>
    <t>Advertisement</t>
  </si>
  <si>
    <t>Mobility</t>
  </si>
  <si>
    <t xml:space="preserve">Leasing costs </t>
  </si>
  <si>
    <t>Travel expanses</t>
  </si>
  <si>
    <t xml:space="preserve">Interests / Repaymants </t>
  </si>
  <si>
    <t>Other costs</t>
  </si>
  <si>
    <t>Sales revenue</t>
  </si>
  <si>
    <t xml:space="preserve"> = sum payouts</t>
  </si>
  <si>
    <t xml:space="preserve"> = monthly balance ( B - D ) </t>
  </si>
  <si>
    <t xml:space="preserve"> = balance end of month ( C - D )</t>
  </si>
  <si>
    <t>Taxes</t>
  </si>
  <si>
    <t xml:space="preserve">Other deposits </t>
  </si>
  <si>
    <t>Sum</t>
  </si>
  <si>
    <t>2nd business year</t>
  </si>
  <si>
    <t>3rd business year</t>
  </si>
  <si>
    <t>Month</t>
  </si>
  <si>
    <t>Year</t>
  </si>
  <si>
    <t>numbers of employees</t>
  </si>
  <si>
    <t>Hourly rate in EUR</t>
  </si>
  <si>
    <t>amount of hours</t>
  </si>
  <si>
    <t>total</t>
  </si>
  <si>
    <t>staff costs</t>
  </si>
  <si>
    <t>non personal costs</t>
  </si>
  <si>
    <t>investment costs</t>
  </si>
  <si>
    <t>item</t>
  </si>
  <si>
    <t>approx. costs</t>
  </si>
  <si>
    <t>marketing</t>
  </si>
  <si>
    <t>external services</t>
  </si>
  <si>
    <t>materials</t>
  </si>
  <si>
    <t>total amount in €</t>
  </si>
  <si>
    <t>project start</t>
  </si>
  <si>
    <t>project end</t>
  </si>
  <si>
    <t>marketing in total</t>
  </si>
  <si>
    <t>external services in total</t>
  </si>
  <si>
    <t>materials in total</t>
  </si>
  <si>
    <t>investment costs in total</t>
  </si>
  <si>
    <t>staff costs in total</t>
  </si>
  <si>
    <t>project runtime</t>
  </si>
  <si>
    <t>Budget planning</t>
  </si>
  <si>
    <t>work packages</t>
  </si>
  <si>
    <t>Workpackages (minimum 200 characters per workpackages)</t>
  </si>
  <si>
    <t>hours/person per workpackage</t>
  </si>
  <si>
    <t>coaching</t>
  </si>
  <si>
    <t>topic</t>
  </si>
  <si>
    <t>aim of coaching</t>
  </si>
  <si>
    <t>when</t>
  </si>
  <si>
    <t>apx duration</t>
  </si>
  <si>
    <t>apx costs</t>
  </si>
  <si>
    <t>total coaching</t>
  </si>
  <si>
    <t>2nd year</t>
  </si>
  <si>
    <t>3rd year</t>
  </si>
  <si>
    <t>Jobs</t>
  </si>
  <si>
    <t>Overview employees of the project</t>
  </si>
  <si>
    <t>female</t>
  </si>
  <si>
    <t>male</t>
  </si>
  <si>
    <t>divers</t>
  </si>
  <si>
    <t>Full-time equivalent</t>
  </si>
  <si>
    <t>No</t>
  </si>
  <si>
    <t>first name</t>
  </si>
  <si>
    <t>surname</t>
  </si>
  <si>
    <t>activities at project</t>
  </si>
  <si>
    <t>qualification</t>
  </si>
  <si>
    <t>safeguard</t>
  </si>
  <si>
    <t>creation</t>
  </si>
  <si>
    <t>thereof research and development</t>
  </si>
  <si>
    <t>Development Project duration</t>
  </si>
  <si>
    <t>Sum jobs</t>
  </si>
  <si>
    <t>Total jobs</t>
  </si>
  <si>
    <t>Development after project duration</t>
  </si>
  <si>
    <t>Overview of costs total project volume</t>
  </si>
  <si>
    <t>Total</t>
  </si>
  <si>
    <t xml:space="preserve">staff costs </t>
  </si>
  <si>
    <t>categorie 1</t>
  </si>
  <si>
    <t>categorie 2</t>
  </si>
  <si>
    <t>categorie 3</t>
  </si>
  <si>
    <t>marketing costs</t>
  </si>
  <si>
    <t xml:space="preserve">third-party services </t>
  </si>
  <si>
    <t>material</t>
  </si>
  <si>
    <t xml:space="preserve">need for coaching </t>
  </si>
  <si>
    <t>overheads 7 % on all cost items</t>
  </si>
  <si>
    <t>total amount</t>
  </si>
  <si>
    <t>subsidy requirement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</si>
</sst>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 #,##0.00\ &quot;€&quot;_-;\-* #,##0.00\ &quot;€&quot;_-;_-* &quot;-&quot;??\ &quot;€&quot;_-;_-@_-"/>
    <numFmt numFmtId="164" formatCode="#,##0.00\ &quot;€&quot;"/>
    <numFmt numFmtId="165" formatCode="#,##0\ &quot;€&quot;"/>
    <numFmt numFmtId="166" formatCode="&quot; &quot;#,##0.00&quot; &quot;[$€]&quot; &quot;;&quot;-&quot;#,##0.00&quot; &quot;[$€]&quot; &quot;;&quot; -&quot;00&quot; &quot;[$€]&quot; &quot;;&quot; &quot;@&quot; &quot;"/>
    <numFmt numFmtId="167" formatCode="&quot; &quot;#,##0&quot;    &quot;;&quot;-&quot;#,##0&quot;    &quot;;&quot; -    &quot;;&quot; &quot;@&quot; &quot;"/>
    <numFmt numFmtId="168" formatCode="_-* #,##0\ _D_M_-;\-* #,##0\ _D_M_-;_-* &quot;-&quot;\ _D_M_-;_-@_-"/>
    <numFmt numFmtId="169" formatCode="#,##0_ ;[Red]\-#,##0\ "/>
    <numFmt numFmtId="170" formatCode="dd&quot;. &quot;mmm"/>
    <numFmt numFmtId="171" formatCode="0;;;@"/>
    <numFmt numFmtId="172" formatCode="[$-407]mmmm\ yy;@"/>
    <numFmt numFmtId="173" formatCode="yyyy"/>
    <numFmt numFmtId="174" formatCode="[$-409]mmm\-yy;@"/>
    <numFmt numFmtId="175" formatCode="[$-409]d\-mmm\-yyyy;@"/>
  </numFmts>
  <fonts count="23" x14ac:knownFonts="1">
    <font>
      <sz val="11"/>
      <color theme="1"/>
      <name val="Calibri"/>
      <family val="2"/>
      <scheme val="minor"/>
    </font>
    <font>
      <sz val="9"/>
      <color indexed="81"/>
      <name val="Segoe UI"/>
      <family val="2"/>
    </font>
    <font>
      <b/>
      <sz val="9"/>
      <color indexed="81"/>
      <name val="Segoe UI"/>
      <family val="2"/>
    </font>
    <font>
      <b/>
      <sz val="11"/>
      <color theme="1"/>
      <name val="Calibri"/>
      <family val="2"/>
      <scheme val="minor"/>
    </font>
    <font>
      <sz val="11"/>
      <color rgb="FF000000"/>
      <name val="Calibri"/>
      <family val="2"/>
    </font>
    <font>
      <sz val="11"/>
      <color rgb="FF000000"/>
      <name val="Calibri"/>
      <family val="2"/>
      <scheme val="minor"/>
    </font>
    <font>
      <sz val="12"/>
      <color rgb="FF000000"/>
      <name val="Calibri"/>
      <family val="2"/>
      <scheme val="minor"/>
    </font>
    <font>
      <sz val="12"/>
      <name val="Calibri"/>
      <family val="2"/>
      <scheme val="minor"/>
    </font>
    <font>
      <b/>
      <sz val="12"/>
      <color indexed="10"/>
      <name val="Calibri"/>
      <family val="2"/>
      <scheme val="minor"/>
    </font>
    <font>
      <b/>
      <sz val="12"/>
      <name val="Calibri"/>
      <family val="2"/>
      <scheme val="minor"/>
    </font>
    <font>
      <b/>
      <sz val="11"/>
      <color rgb="FF000000"/>
      <name val="Calibri"/>
      <family val="2"/>
      <scheme val="minor"/>
    </font>
    <font>
      <b/>
      <sz val="14"/>
      <color indexed="10"/>
      <name val="Calibri"/>
      <family val="2"/>
      <scheme val="minor"/>
    </font>
    <font>
      <b/>
      <sz val="11"/>
      <name val="Calibri"/>
      <family val="2"/>
      <scheme val="minor"/>
    </font>
    <font>
      <b/>
      <sz val="14"/>
      <name val="Calibri"/>
      <family val="2"/>
      <scheme val="minor"/>
    </font>
    <font>
      <b/>
      <sz val="18"/>
      <name val="Calibri"/>
      <family val="2"/>
      <scheme val="minor"/>
    </font>
    <font>
      <sz val="9"/>
      <color indexed="81"/>
      <name val="Tahoma"/>
      <family val="2"/>
    </font>
    <font>
      <sz val="10"/>
      <color theme="1"/>
      <name val="Calibri"/>
      <family val="2"/>
      <scheme val="minor"/>
    </font>
    <font>
      <sz val="11"/>
      <color theme="1"/>
      <name val="Calibri"/>
      <family val="2"/>
      <scheme val="minor"/>
    </font>
    <font>
      <b/>
      <sz val="22"/>
      <color theme="1"/>
      <name val="Calibri"/>
      <family val="2"/>
      <scheme val="minor"/>
    </font>
    <font>
      <sz val="14"/>
      <color theme="1"/>
      <name val="Calibri"/>
      <family val="2"/>
      <scheme val="minor"/>
    </font>
    <font>
      <b/>
      <sz val="14"/>
      <color theme="1"/>
      <name val="Calibri"/>
      <family val="2"/>
      <scheme val="minor"/>
    </font>
    <font>
      <sz val="9"/>
      <color indexed="81"/>
      <name val="Segoe UI"/>
      <charset val="1"/>
    </font>
    <font>
      <b/>
      <sz val="9"/>
      <color indexed="81"/>
      <name val="Segoe UI"/>
      <charset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s>
  <borders count="77">
    <border>
      <left/>
      <right/>
      <top/>
      <bottom/>
      <diagonal/>
    </border>
    <border>
      <left/>
      <right/>
      <top/>
      <bottom style="thin">
        <color indexed="64"/>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indexed="64"/>
      </right>
      <top style="thin">
        <color rgb="FF000000"/>
      </top>
      <bottom style="thin">
        <color rgb="FF000000"/>
      </bottom>
      <diagonal/>
    </border>
    <border>
      <left/>
      <right/>
      <top style="thin">
        <color indexed="64"/>
      </top>
      <bottom style="thin">
        <color indexed="64"/>
      </bottom>
      <diagonal/>
    </border>
    <border>
      <left/>
      <right style="thin">
        <color indexed="64"/>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medium">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s>
  <cellStyleXfs count="4">
    <xf numFmtId="0" fontId="0" fillId="0" borderId="0"/>
    <xf numFmtId="0" fontId="4" fillId="0" borderId="0"/>
    <xf numFmtId="166" fontId="4" fillId="0" borderId="0" applyFont="0" applyFill="0" applyBorder="0" applyAlignment="0" applyProtection="0"/>
    <xf numFmtId="44" fontId="17" fillId="0" borderId="0" applyFont="0" applyFill="0" applyBorder="0" applyAlignment="0" applyProtection="0"/>
  </cellStyleXfs>
  <cellXfs count="357">
    <xf numFmtId="0" fontId="0" fillId="0" borderId="0" xfId="0"/>
    <xf numFmtId="0" fontId="0" fillId="0" borderId="2" xfId="0" applyBorder="1"/>
    <xf numFmtId="0" fontId="5" fillId="0" borderId="0" xfId="1" applyFont="1" applyBorder="1" applyProtection="1"/>
    <xf numFmtId="0" fontId="5" fillId="0" borderId="18" xfId="1" applyFont="1" applyBorder="1" applyProtection="1"/>
    <xf numFmtId="0" fontId="5" fillId="2" borderId="0" xfId="1" applyFont="1" applyFill="1" applyBorder="1" applyProtection="1"/>
    <xf numFmtId="0" fontId="5" fillId="2" borderId="18" xfId="1" applyFont="1" applyFill="1" applyBorder="1" applyAlignment="1" applyProtection="1">
      <alignment horizontal="center"/>
    </xf>
    <xf numFmtId="3" fontId="6" fillId="2" borderId="29" xfId="2" applyNumberFormat="1" applyFont="1" applyFill="1" applyBorder="1" applyAlignment="1" applyProtection="1">
      <alignment vertical="center"/>
    </xf>
    <xf numFmtId="3" fontId="7" fillId="2" borderId="30" xfId="1" applyNumberFormat="1" applyFont="1" applyFill="1" applyBorder="1" applyAlignment="1" applyProtection="1">
      <alignment horizontal="center" vertical="center"/>
    </xf>
    <xf numFmtId="0" fontId="8" fillId="2" borderId="31" xfId="1" applyFont="1" applyFill="1" applyBorder="1" applyAlignment="1" applyProtection="1">
      <alignment vertical="center"/>
    </xf>
    <xf numFmtId="0" fontId="8" fillId="2" borderId="32" xfId="1" applyFont="1" applyFill="1" applyBorder="1" applyAlignment="1" applyProtection="1">
      <alignment horizontal="center" vertical="center"/>
    </xf>
    <xf numFmtId="167" fontId="6" fillId="2" borderId="33" xfId="2" applyNumberFormat="1" applyFont="1" applyFill="1" applyBorder="1" applyAlignment="1" applyProtection="1">
      <alignment vertical="center"/>
    </xf>
    <xf numFmtId="168" fontId="7" fillId="2" borderId="34" xfId="1" applyNumberFormat="1" applyFont="1" applyFill="1" applyBorder="1" applyAlignment="1" applyProtection="1">
      <alignment vertical="center"/>
    </xf>
    <xf numFmtId="169" fontId="7" fillId="2" borderId="34" xfId="1" applyNumberFormat="1" applyFont="1" applyFill="1" applyBorder="1" applyAlignment="1" applyProtection="1">
      <alignment horizontal="center" vertical="center"/>
    </xf>
    <xf numFmtId="0" fontId="8" fillId="2" borderId="34" xfId="1" applyFont="1" applyFill="1" applyBorder="1" applyAlignment="1" applyProtection="1">
      <alignment horizontal="left" vertical="center"/>
    </xf>
    <xf numFmtId="3" fontId="6" fillId="2" borderId="33" xfId="2" applyNumberFormat="1" applyFont="1" applyFill="1" applyBorder="1" applyAlignment="1" applyProtection="1">
      <alignment horizontal="center" vertical="center"/>
    </xf>
    <xf numFmtId="0" fontId="9" fillId="2" borderId="31" xfId="1" applyFont="1" applyFill="1" applyBorder="1" applyAlignment="1" applyProtection="1">
      <alignment horizontal="left" vertical="center"/>
    </xf>
    <xf numFmtId="0" fontId="9" fillId="2" borderId="32" xfId="1" applyFont="1" applyFill="1" applyBorder="1" applyAlignment="1" applyProtection="1">
      <alignment horizontal="center" vertical="center"/>
    </xf>
    <xf numFmtId="0" fontId="9" fillId="2" borderId="31" xfId="1" applyFont="1" applyFill="1" applyBorder="1" applyAlignment="1" applyProtection="1">
      <alignment vertical="center"/>
    </xf>
    <xf numFmtId="3" fontId="7" fillId="3" borderId="30" xfId="1" applyNumberFormat="1" applyFont="1" applyFill="1" applyBorder="1" applyAlignment="1" applyProtection="1">
      <alignment horizontal="center"/>
      <protection locked="0"/>
    </xf>
    <xf numFmtId="0" fontId="7" fillId="2" borderId="31" xfId="1" applyFont="1" applyFill="1" applyBorder="1" applyProtection="1"/>
    <xf numFmtId="0" fontId="7" fillId="2" borderId="32" xfId="1" applyFont="1" applyFill="1" applyBorder="1" applyAlignment="1" applyProtection="1">
      <alignment horizontal="center"/>
    </xf>
    <xf numFmtId="168" fontId="9" fillId="2" borderId="34" xfId="1" applyNumberFormat="1" applyFont="1" applyFill="1" applyBorder="1" applyProtection="1"/>
    <xf numFmtId="0" fontId="8" fillId="2" borderId="34" xfId="1" applyFont="1" applyFill="1" applyBorder="1" applyProtection="1"/>
    <xf numFmtId="0" fontId="9" fillId="2" borderId="32" xfId="1" applyFont="1" applyFill="1" applyBorder="1" applyAlignment="1" applyProtection="1">
      <alignment horizontal="center"/>
    </xf>
    <xf numFmtId="0" fontId="6" fillId="2" borderId="35" xfId="1" applyFont="1" applyFill="1" applyBorder="1" applyAlignment="1" applyProtection="1">
      <alignment horizontal="center"/>
    </xf>
    <xf numFmtId="0" fontId="9" fillId="2" borderId="34" xfId="1" applyFont="1" applyFill="1" applyBorder="1" applyProtection="1"/>
    <xf numFmtId="16" fontId="12" fillId="2" borderId="30" xfId="1" applyNumberFormat="1" applyFont="1" applyFill="1" applyBorder="1" applyAlignment="1" applyProtection="1">
      <alignment horizontal="center" vertical="center"/>
    </xf>
    <xf numFmtId="16" fontId="12" fillId="2" borderId="31" xfId="1" applyNumberFormat="1" applyFont="1" applyFill="1" applyBorder="1" applyAlignment="1" applyProtection="1">
      <alignment horizontal="center" vertical="center"/>
    </xf>
    <xf numFmtId="0" fontId="5" fillId="2" borderId="17" xfId="1" applyFont="1" applyFill="1" applyBorder="1" applyProtection="1"/>
    <xf numFmtId="0" fontId="5" fillId="2" borderId="2" xfId="1" applyFont="1" applyFill="1" applyBorder="1" applyProtection="1"/>
    <xf numFmtId="0" fontId="7" fillId="2" borderId="34" xfId="1" applyFont="1" applyFill="1" applyBorder="1" applyAlignment="1" applyProtection="1">
      <alignment vertical="center"/>
    </xf>
    <xf numFmtId="171" fontId="7" fillId="0" borderId="34" xfId="1" applyNumberFormat="1" applyFont="1" applyBorder="1" applyAlignment="1" applyProtection="1">
      <alignment vertical="center"/>
    </xf>
    <xf numFmtId="0" fontId="9" fillId="2" borderId="2" xfId="1" applyFont="1" applyFill="1" applyBorder="1" applyAlignment="1" applyProtection="1">
      <alignment horizontal="left" vertical="center"/>
    </xf>
    <xf numFmtId="0" fontId="13" fillId="2" borderId="34" xfId="1" applyFont="1" applyFill="1" applyBorder="1" applyAlignment="1" applyProtection="1">
      <alignment horizontal="left" vertical="center"/>
    </xf>
    <xf numFmtId="0" fontId="5" fillId="2" borderId="0" xfId="1" applyFont="1" applyFill="1" applyBorder="1" applyAlignment="1" applyProtection="1">
      <alignment horizontal="center"/>
    </xf>
    <xf numFmtId="0" fontId="5" fillId="2" borderId="2" xfId="1" applyFont="1" applyFill="1" applyBorder="1" applyAlignment="1" applyProtection="1">
      <alignment horizontal="center"/>
    </xf>
    <xf numFmtId="167" fontId="6" fillId="2" borderId="29" xfId="2" applyNumberFormat="1" applyFont="1" applyFill="1" applyBorder="1" applyAlignment="1" applyProtection="1">
      <alignment vertical="center"/>
    </xf>
    <xf numFmtId="3" fontId="7" fillId="3" borderId="30" xfId="1" applyNumberFormat="1" applyFont="1" applyFill="1" applyBorder="1" applyAlignment="1" applyProtection="1">
      <alignment horizontal="center" vertical="center"/>
      <protection locked="0"/>
    </xf>
    <xf numFmtId="0" fontId="5" fillId="0" borderId="15" xfId="1" applyFont="1" applyBorder="1" applyProtection="1"/>
    <xf numFmtId="0" fontId="5" fillId="0" borderId="2" xfId="1" applyFont="1" applyBorder="1" applyProtection="1"/>
    <xf numFmtId="0" fontId="7" fillId="0" borderId="34" xfId="1" applyFont="1" applyBorder="1" applyAlignment="1" applyProtection="1">
      <alignment vertical="center"/>
    </xf>
    <xf numFmtId="0" fontId="13" fillId="0" borderId="2" xfId="1" applyFont="1" applyBorder="1" applyAlignment="1" applyProtection="1">
      <alignment horizontal="left" vertical="center"/>
    </xf>
    <xf numFmtId="0" fontId="14" fillId="0" borderId="20" xfId="1" applyFont="1" applyBorder="1" applyAlignment="1" applyProtection="1">
      <alignment horizontal="left" vertical="center"/>
    </xf>
    <xf numFmtId="0" fontId="5" fillId="0" borderId="17" xfId="1" applyFont="1" applyBorder="1" applyProtection="1"/>
    <xf numFmtId="171" fontId="7" fillId="3" borderId="34" xfId="1" applyNumberFormat="1" applyFont="1" applyFill="1" applyBorder="1" applyAlignment="1" applyProtection="1">
      <alignment vertical="center"/>
      <protection locked="0"/>
    </xf>
    <xf numFmtId="0" fontId="9" fillId="0" borderId="2" xfId="1" applyFont="1" applyBorder="1" applyAlignment="1" applyProtection="1">
      <alignment horizontal="left" vertical="center"/>
    </xf>
    <xf numFmtId="0" fontId="0" fillId="3" borderId="15" xfId="0" applyFill="1" applyBorder="1"/>
    <xf numFmtId="44" fontId="0" fillId="0" borderId="0" xfId="3" applyFont="1"/>
    <xf numFmtId="0" fontId="0" fillId="3" borderId="38" xfId="0" applyFill="1" applyBorder="1" applyAlignment="1">
      <alignment vertical="center"/>
    </xf>
    <xf numFmtId="0" fontId="0" fillId="3" borderId="66" xfId="0" applyFill="1" applyBorder="1" applyAlignment="1">
      <alignment vertical="center"/>
    </xf>
    <xf numFmtId="0" fontId="0" fillId="3" borderId="16" xfId="0" applyFill="1" applyBorder="1"/>
    <xf numFmtId="0" fontId="0" fillId="3" borderId="1" xfId="0" applyFill="1" applyBorder="1"/>
    <xf numFmtId="0" fontId="0" fillId="3" borderId="24" xfId="0" applyFill="1" applyBorder="1"/>
    <xf numFmtId="44" fontId="0" fillId="3" borderId="16" xfId="3" applyFont="1" applyFill="1" applyBorder="1"/>
    <xf numFmtId="44" fontId="0" fillId="3" borderId="17" xfId="3" applyFont="1" applyFill="1" applyBorder="1"/>
    <xf numFmtId="44" fontId="3" fillId="3" borderId="9" xfId="3" applyFont="1" applyFill="1" applyBorder="1"/>
    <xf numFmtId="0" fontId="0" fillId="3" borderId="18" xfId="0" applyFill="1" applyBorder="1"/>
    <xf numFmtId="0" fontId="0" fillId="3" borderId="41" xfId="0" applyFill="1" applyBorder="1"/>
    <xf numFmtId="0" fontId="0" fillId="0" borderId="0" xfId="0" applyProtection="1"/>
    <xf numFmtId="0" fontId="0" fillId="3" borderId="27" xfId="0" applyFill="1" applyBorder="1" applyProtection="1"/>
    <xf numFmtId="0" fontId="0" fillId="3" borderId="28" xfId="0" applyFill="1" applyBorder="1" applyProtection="1"/>
    <xf numFmtId="0" fontId="0" fillId="3" borderId="21" xfId="0" applyFill="1" applyBorder="1" applyProtection="1"/>
    <xf numFmtId="0" fontId="0" fillId="0" borderId="1" xfId="0" applyBorder="1" applyProtection="1"/>
    <xf numFmtId="0" fontId="0" fillId="3" borderId="15" xfId="0" applyFill="1" applyBorder="1" applyProtection="1"/>
    <xf numFmtId="44" fontId="0" fillId="3" borderId="4" xfId="3" applyFont="1" applyFill="1" applyBorder="1" applyProtection="1"/>
    <xf numFmtId="0" fontId="0" fillId="3" borderId="13" xfId="0" applyFill="1" applyBorder="1" applyAlignment="1" applyProtection="1">
      <alignment horizontal="center" vertical="center" wrapText="1"/>
    </xf>
    <xf numFmtId="0" fontId="0" fillId="0" borderId="0" xfId="0" applyBorder="1" applyProtection="1"/>
    <xf numFmtId="44" fontId="0" fillId="3" borderId="30" xfId="3" applyFont="1" applyFill="1" applyBorder="1" applyProtection="1"/>
    <xf numFmtId="44" fontId="0" fillId="3" borderId="58" xfId="3" applyFont="1" applyFill="1" applyBorder="1" applyProtection="1"/>
    <xf numFmtId="44" fontId="0" fillId="0" borderId="43" xfId="3" applyFont="1" applyFill="1" applyBorder="1" applyProtection="1"/>
    <xf numFmtId="0" fontId="0" fillId="0" borderId="0" xfId="0" applyBorder="1" applyAlignment="1" applyProtection="1">
      <alignment horizontal="center" vertical="center"/>
    </xf>
    <xf numFmtId="49" fontId="0" fillId="0" borderId="0" xfId="0" applyNumberFormat="1" applyBorder="1" applyAlignment="1" applyProtection="1">
      <alignment horizontal="center" vertical="center"/>
    </xf>
    <xf numFmtId="44" fontId="0" fillId="3" borderId="9" xfId="3" applyFont="1" applyFill="1" applyBorder="1" applyAlignment="1" applyProtection="1">
      <alignment horizontal="right" vertical="center" wrapText="1"/>
    </xf>
    <xf numFmtId="164" fontId="0" fillId="3" borderId="7" xfId="0" applyNumberFormat="1" applyFill="1" applyBorder="1" applyAlignment="1" applyProtection="1">
      <alignment horizontal="left" vertical="center" wrapText="1"/>
    </xf>
    <xf numFmtId="164" fontId="0" fillId="3" borderId="8" xfId="0" applyNumberFormat="1" applyFill="1" applyBorder="1" applyAlignment="1" applyProtection="1">
      <alignment horizontal="left" vertical="center" wrapText="1"/>
    </xf>
    <xf numFmtId="44" fontId="0" fillId="3" borderId="9" xfId="3" applyFont="1" applyFill="1" applyBorder="1" applyAlignment="1" applyProtection="1">
      <alignment horizontal="left" vertical="center" wrapText="1"/>
    </xf>
    <xf numFmtId="44" fontId="3" fillId="3" borderId="10" xfId="3" applyFont="1" applyFill="1" applyBorder="1" applyAlignment="1" applyProtection="1">
      <alignment horizontal="center" vertical="center" wrapText="1"/>
    </xf>
    <xf numFmtId="44" fontId="0" fillId="0" borderId="0" xfId="3" applyFont="1" applyProtection="1"/>
    <xf numFmtId="165" fontId="0" fillId="0" borderId="0" xfId="0" applyNumberFormat="1" applyBorder="1" applyProtection="1"/>
    <xf numFmtId="44" fontId="0" fillId="0" borderId="0" xfId="3" applyFont="1" applyBorder="1" applyAlignment="1" applyProtection="1"/>
    <xf numFmtId="0" fontId="0" fillId="0" borderId="0" xfId="0" applyBorder="1" applyAlignment="1" applyProtection="1"/>
    <xf numFmtId="44" fontId="0" fillId="0" borderId="0" xfId="3" applyFont="1" applyBorder="1" applyAlignment="1" applyProtection="1">
      <alignment horizontal="center"/>
    </xf>
    <xf numFmtId="0" fontId="0" fillId="0" borderId="0" xfId="0" applyBorder="1" applyAlignment="1" applyProtection="1">
      <alignment horizontal="center"/>
    </xf>
    <xf numFmtId="44" fontId="0" fillId="0" borderId="0" xfId="3" applyFont="1" applyBorder="1" applyProtection="1"/>
    <xf numFmtId="44" fontId="0" fillId="2" borderId="0" xfId="3" applyFont="1" applyFill="1" applyBorder="1" applyProtection="1"/>
    <xf numFmtId="0" fontId="0" fillId="0" borderId="57" xfId="0" applyFill="1" applyBorder="1" applyProtection="1">
      <protection locked="0"/>
    </xf>
    <xf numFmtId="44" fontId="0" fillId="0" borderId="23" xfId="3" applyFont="1" applyFill="1" applyBorder="1" applyProtection="1">
      <protection locked="0"/>
    </xf>
    <xf numFmtId="44" fontId="0" fillId="0" borderId="63" xfId="3" applyFont="1" applyFill="1" applyBorder="1" applyProtection="1">
      <protection locked="0"/>
    </xf>
    <xf numFmtId="44" fontId="0" fillId="0" borderId="24" xfId="3" applyFont="1" applyFill="1" applyBorder="1" applyProtection="1">
      <protection locked="0"/>
    </xf>
    <xf numFmtId="44" fontId="0" fillId="0" borderId="64" xfId="3" applyFont="1" applyFill="1" applyBorder="1" applyProtection="1">
      <protection locked="0"/>
    </xf>
    <xf numFmtId="44" fontId="0" fillId="0" borderId="25" xfId="3" applyFont="1" applyFill="1" applyBorder="1" applyProtection="1">
      <protection locked="0"/>
    </xf>
    <xf numFmtId="44" fontId="0" fillId="0" borderId="65" xfId="3" applyFont="1" applyFill="1" applyBorder="1" applyProtection="1">
      <protection locked="0"/>
    </xf>
    <xf numFmtId="0" fontId="0" fillId="0" borderId="0" xfId="0" applyBorder="1" applyProtection="1">
      <protection locked="0"/>
    </xf>
    <xf numFmtId="0" fontId="0" fillId="0" borderId="23" xfId="0" applyBorder="1" applyProtection="1">
      <protection locked="0"/>
    </xf>
    <xf numFmtId="0" fontId="0" fillId="0" borderId="67" xfId="0" applyBorder="1"/>
    <xf numFmtId="0" fontId="0" fillId="0" borderId="28" xfId="0" applyBorder="1"/>
    <xf numFmtId="0" fontId="0" fillId="0" borderId="21" xfId="0" applyBorder="1"/>
    <xf numFmtId="0" fontId="0" fillId="0" borderId="51" xfId="0" applyBorder="1"/>
    <xf numFmtId="0" fontId="0" fillId="0" borderId="0" xfId="0" applyAlignment="1">
      <alignment wrapText="1"/>
    </xf>
    <xf numFmtId="0" fontId="0" fillId="0" borderId="54" xfId="0" applyBorder="1" applyProtection="1">
      <protection locked="0"/>
    </xf>
    <xf numFmtId="0" fontId="0" fillId="0" borderId="55" xfId="0" applyBorder="1" applyProtection="1">
      <protection locked="0"/>
    </xf>
    <xf numFmtId="0" fontId="0" fillId="0" borderId="4" xfId="0" applyBorder="1" applyProtection="1">
      <protection locked="0"/>
    </xf>
    <xf numFmtId="0" fontId="0" fillId="0" borderId="43" xfId="0" applyBorder="1" applyProtection="1">
      <protection locked="0"/>
    </xf>
    <xf numFmtId="0" fontId="0" fillId="0" borderId="30" xfId="0" applyFill="1" applyBorder="1" applyProtection="1">
      <protection locked="0"/>
    </xf>
    <xf numFmtId="0" fontId="0" fillId="0" borderId="54" xfId="0" applyFill="1" applyBorder="1" applyAlignment="1" applyProtection="1">
      <alignment horizontal="left" vertical="center" wrapText="1"/>
      <protection locked="0"/>
    </xf>
    <xf numFmtId="0" fontId="0" fillId="0" borderId="61" xfId="0" applyFill="1" applyBorder="1" applyAlignment="1" applyProtection="1">
      <alignment horizontal="left" vertical="center" wrapText="1"/>
      <protection locked="0"/>
    </xf>
    <xf numFmtId="0" fontId="0" fillId="0" borderId="53" xfId="0" applyFill="1" applyBorder="1" applyAlignment="1" applyProtection="1">
      <alignment horizontal="left" vertical="center" wrapText="1"/>
      <protection locked="0"/>
    </xf>
    <xf numFmtId="165" fontId="0" fillId="0" borderId="53" xfId="0" applyNumberFormat="1" applyFill="1" applyBorder="1" applyAlignment="1" applyProtection="1">
      <alignment horizontal="left" vertical="center" wrapText="1"/>
      <protection locked="0"/>
    </xf>
    <xf numFmtId="165" fontId="0" fillId="0" borderId="54" xfId="0" applyNumberFormat="1" applyFill="1" applyBorder="1" applyAlignment="1" applyProtection="1">
      <alignment horizontal="left" vertical="center" wrapText="1"/>
      <protection locked="0"/>
    </xf>
    <xf numFmtId="165" fontId="0" fillId="0" borderId="61" xfId="0" applyNumberFormat="1" applyFill="1" applyBorder="1" applyAlignment="1" applyProtection="1">
      <alignment horizontal="left" vertical="center" wrapText="1"/>
      <protection locked="0"/>
    </xf>
    <xf numFmtId="0" fontId="0" fillId="0" borderId="55" xfId="0" applyFill="1" applyBorder="1" applyAlignment="1" applyProtection="1">
      <alignment horizontal="left" vertical="center" wrapText="1"/>
    </xf>
    <xf numFmtId="0" fontId="0" fillId="0" borderId="25" xfId="0" applyFill="1" applyBorder="1" applyAlignment="1" applyProtection="1">
      <alignment horizontal="left" wrapText="1"/>
      <protection locked="0"/>
    </xf>
    <xf numFmtId="0" fontId="0" fillId="0" borderId="23" xfId="0" applyFill="1" applyBorder="1" applyAlignment="1" applyProtection="1">
      <alignment horizontal="left" wrapText="1"/>
      <protection locked="0"/>
    </xf>
    <xf numFmtId="0" fontId="0" fillId="0" borderId="24" xfId="0" applyFill="1" applyBorder="1" applyAlignment="1" applyProtection="1">
      <alignment horizontal="left" wrapText="1"/>
      <protection locked="0"/>
    </xf>
    <xf numFmtId="165" fontId="0" fillId="0" borderId="25" xfId="0" applyNumberFormat="1" applyFill="1" applyBorder="1" applyAlignment="1" applyProtection="1">
      <alignment horizontal="left" wrapText="1"/>
      <protection locked="0"/>
    </xf>
    <xf numFmtId="165" fontId="0" fillId="0" borderId="23" xfId="0" applyNumberFormat="1" applyFill="1" applyBorder="1" applyAlignment="1" applyProtection="1">
      <alignment horizontal="left" wrapText="1"/>
      <protection locked="0"/>
    </xf>
    <xf numFmtId="165" fontId="0" fillId="0" borderId="24" xfId="0" applyNumberFormat="1" applyFill="1" applyBorder="1" applyAlignment="1" applyProtection="1">
      <alignment horizontal="left" wrapText="1"/>
      <protection locked="0"/>
    </xf>
    <xf numFmtId="0" fontId="0" fillId="0" borderId="25" xfId="0" applyFill="1" applyBorder="1" applyAlignment="1" applyProtection="1">
      <alignment horizontal="left" vertical="center" wrapText="1"/>
      <protection locked="0"/>
    </xf>
    <xf numFmtId="0" fontId="0" fillId="0" borderId="23" xfId="0" applyFill="1" applyBorder="1" applyAlignment="1" applyProtection="1">
      <alignment horizontal="left" vertical="center" wrapText="1"/>
      <protection locked="0"/>
    </xf>
    <xf numFmtId="0" fontId="0" fillId="0" borderId="24" xfId="0" applyFill="1" applyBorder="1" applyAlignment="1" applyProtection="1">
      <alignment horizontal="left" vertical="center" wrapText="1"/>
      <protection locked="0"/>
    </xf>
    <xf numFmtId="165" fontId="0" fillId="0" borderId="25" xfId="0" applyNumberFormat="1" applyFill="1" applyBorder="1" applyAlignment="1" applyProtection="1">
      <alignment horizontal="left" vertical="center" wrapText="1"/>
      <protection locked="0"/>
    </xf>
    <xf numFmtId="165" fontId="0" fillId="0" borderId="23" xfId="0" applyNumberFormat="1" applyFill="1" applyBorder="1" applyAlignment="1" applyProtection="1">
      <alignment horizontal="left" vertical="center" wrapText="1"/>
      <protection locked="0"/>
    </xf>
    <xf numFmtId="165" fontId="0" fillId="0" borderId="24" xfId="0" applyNumberFormat="1" applyFill="1" applyBorder="1" applyAlignment="1" applyProtection="1">
      <alignment horizontal="left" vertical="center" wrapText="1"/>
      <protection locked="0"/>
    </xf>
    <xf numFmtId="0" fontId="0" fillId="0" borderId="25" xfId="0" applyFill="1" applyBorder="1" applyAlignment="1" applyProtection="1">
      <alignment horizontal="left"/>
      <protection locked="0"/>
    </xf>
    <xf numFmtId="0" fontId="0" fillId="0" borderId="23" xfId="0" applyFill="1" applyBorder="1" applyAlignment="1" applyProtection="1">
      <alignment horizontal="left"/>
      <protection locked="0"/>
    </xf>
    <xf numFmtId="0" fontId="0" fillId="0" borderId="24" xfId="0" applyFill="1" applyBorder="1" applyAlignment="1" applyProtection="1">
      <alignment horizontal="left"/>
      <protection locked="0"/>
    </xf>
    <xf numFmtId="0" fontId="0" fillId="0" borderId="2" xfId="0" applyFill="1" applyBorder="1" applyAlignment="1" applyProtection="1">
      <alignment horizontal="left"/>
      <protection locked="0"/>
    </xf>
    <xf numFmtId="0" fontId="0" fillId="0" borderId="0" xfId="0" applyFill="1" applyBorder="1" applyAlignment="1" applyProtection="1">
      <alignment horizontal="left"/>
      <protection locked="0"/>
    </xf>
    <xf numFmtId="0" fontId="0" fillId="0" borderId="1" xfId="0" applyFill="1" applyBorder="1" applyAlignment="1" applyProtection="1">
      <alignment horizontal="left"/>
      <protection locked="0"/>
    </xf>
    <xf numFmtId="0" fontId="0" fillId="0" borderId="4" xfId="0" applyFill="1" applyBorder="1" applyAlignment="1" applyProtection="1">
      <alignment horizontal="left"/>
      <protection locked="0"/>
    </xf>
    <xf numFmtId="0" fontId="0" fillId="0" borderId="43" xfId="0" applyFill="1" applyBorder="1" applyAlignment="1" applyProtection="1">
      <alignment horizontal="left"/>
      <protection locked="0"/>
    </xf>
    <xf numFmtId="0" fontId="0" fillId="0" borderId="22" xfId="0" applyFill="1" applyBorder="1" applyAlignment="1" applyProtection="1">
      <alignment horizontal="left" wrapText="1"/>
      <protection locked="0"/>
    </xf>
    <xf numFmtId="0" fontId="0" fillId="0" borderId="0" xfId="0"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44" fontId="0" fillId="0" borderId="15" xfId="3" applyFont="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172" fontId="0" fillId="0" borderId="23" xfId="0" applyNumberFormat="1" applyBorder="1" applyAlignment="1" applyProtection="1">
      <alignment horizontal="left" vertical="center" wrapText="1"/>
      <protection locked="0"/>
    </xf>
    <xf numFmtId="0" fontId="0" fillId="3" borderId="38" xfId="0" applyFill="1" applyBorder="1" applyAlignment="1">
      <alignment vertical="center" wrapText="1"/>
    </xf>
    <xf numFmtId="0" fontId="16" fillId="0" borderId="52" xfId="0" applyFont="1" applyBorder="1" applyAlignment="1">
      <alignment vertical="center" wrapText="1"/>
    </xf>
    <xf numFmtId="0" fontId="18" fillId="4" borderId="4" xfId="0" applyFont="1" applyFill="1" applyBorder="1" applyAlignment="1" applyProtection="1">
      <alignment horizontal="center" vertical="center"/>
    </xf>
    <xf numFmtId="0" fontId="18" fillId="4" borderId="5" xfId="0" applyFont="1" applyFill="1" applyBorder="1" applyAlignment="1" applyProtection="1">
      <alignment horizontal="center" vertical="center"/>
    </xf>
    <xf numFmtId="0" fontId="0" fillId="3" borderId="28" xfId="0" applyFill="1" applyBorder="1" applyAlignment="1" applyProtection="1">
      <alignment wrapText="1"/>
    </xf>
    <xf numFmtId="0" fontId="0" fillId="3" borderId="30" xfId="0" applyFill="1" applyBorder="1" applyAlignment="1" applyProtection="1">
      <alignment wrapText="1"/>
    </xf>
    <xf numFmtId="14" fontId="0" fillId="3" borderId="24" xfId="0" applyNumberFormat="1" applyFill="1" applyBorder="1"/>
    <xf numFmtId="0" fontId="0" fillId="3" borderId="41" xfId="0" applyFill="1" applyBorder="1" applyAlignment="1">
      <alignment horizontal="left" vertical="center" wrapText="1"/>
    </xf>
    <xf numFmtId="44" fontId="0" fillId="3" borderId="42" xfId="3" applyFont="1" applyFill="1" applyBorder="1" applyAlignment="1">
      <alignment horizontal="left" vertical="center" wrapText="1"/>
    </xf>
    <xf numFmtId="172" fontId="0" fillId="3" borderId="41" xfId="0" applyNumberFormat="1" applyFill="1" applyBorder="1" applyAlignment="1" applyProtection="1">
      <alignment horizontal="left" vertical="center" wrapText="1"/>
      <protection locked="0"/>
    </xf>
    <xf numFmtId="0" fontId="0" fillId="3" borderId="42" xfId="0" applyFill="1" applyBorder="1" applyAlignment="1">
      <alignment horizontal="left" vertical="center" wrapText="1"/>
    </xf>
    <xf numFmtId="0" fontId="18" fillId="4" borderId="2" xfId="0" applyFont="1" applyFill="1" applyBorder="1" applyAlignment="1" applyProtection="1">
      <alignment vertical="center"/>
    </xf>
    <xf numFmtId="0" fontId="19" fillId="4" borderId="2" xfId="0" applyFont="1" applyFill="1" applyBorder="1" applyAlignment="1" applyProtection="1">
      <alignment horizontal="center" vertical="center"/>
    </xf>
    <xf numFmtId="0" fontId="19" fillId="4" borderId="2" xfId="0" applyFont="1" applyFill="1" applyBorder="1" applyAlignment="1" applyProtection="1">
      <alignment vertical="center"/>
    </xf>
    <xf numFmtId="0" fontId="18" fillId="4" borderId="50" xfId="0" applyFont="1" applyFill="1" applyBorder="1" applyAlignment="1" applyProtection="1">
      <alignment vertical="center"/>
    </xf>
    <xf numFmtId="0" fontId="0" fillId="3" borderId="1" xfId="0" applyFill="1" applyBorder="1" applyAlignment="1">
      <alignment horizontal="left" vertical="center" wrapText="1"/>
    </xf>
    <xf numFmtId="44" fontId="0" fillId="3" borderId="62" xfId="3" applyFont="1" applyFill="1" applyBorder="1" applyAlignment="1">
      <alignment horizontal="left" vertical="center" wrapText="1"/>
    </xf>
    <xf numFmtId="1" fontId="16" fillId="2" borderId="11" xfId="0" applyNumberFormat="1" applyFont="1" applyFill="1" applyBorder="1" applyAlignment="1">
      <alignment horizontal="center" vertical="center"/>
    </xf>
    <xf numFmtId="1" fontId="16" fillId="2" borderId="32" xfId="0" applyNumberFormat="1" applyFont="1" applyFill="1" applyBorder="1" applyAlignment="1">
      <alignment horizontal="center" vertical="center"/>
    </xf>
    <xf numFmtId="1" fontId="16" fillId="2" borderId="30" xfId="0" applyNumberFormat="1" applyFont="1" applyFill="1" applyBorder="1" applyAlignment="1">
      <alignment horizontal="center" vertical="center"/>
    </xf>
    <xf numFmtId="1" fontId="16" fillId="2" borderId="0" xfId="0" applyNumberFormat="1" applyFont="1" applyFill="1" applyAlignment="1">
      <alignment horizontal="center" vertical="center"/>
    </xf>
    <xf numFmtId="164" fontId="0" fillId="2" borderId="30" xfId="0" applyNumberFormat="1" applyFill="1" applyBorder="1" applyAlignment="1">
      <alignment horizontal="center" vertical="center"/>
    </xf>
    <xf numFmtId="164" fontId="0" fillId="2" borderId="72" xfId="0" applyNumberFormat="1" applyFill="1" applyBorder="1" applyAlignment="1">
      <alignment horizontal="center" vertical="center"/>
    </xf>
    <xf numFmtId="164" fontId="0" fillId="2" borderId="32" xfId="0" applyNumberFormat="1" applyFill="1" applyBorder="1" applyAlignment="1">
      <alignment horizontal="center" vertical="center"/>
    </xf>
    <xf numFmtId="164" fontId="0" fillId="2" borderId="74" xfId="0" applyNumberFormat="1" applyFill="1" applyBorder="1" applyAlignment="1">
      <alignment horizontal="center" vertical="center"/>
    </xf>
    <xf numFmtId="164" fontId="0" fillId="2" borderId="73" xfId="0" applyNumberFormat="1" applyFill="1" applyBorder="1" applyAlignment="1">
      <alignment horizontal="center" vertical="center"/>
    </xf>
    <xf numFmtId="164" fontId="0" fillId="2" borderId="75" xfId="0" applyNumberFormat="1" applyFill="1" applyBorder="1" applyAlignment="1">
      <alignment horizontal="center" vertical="center"/>
    </xf>
    <xf numFmtId="164" fontId="0" fillId="2" borderId="10" xfId="0" applyNumberFormat="1" applyFill="1" applyBorder="1" applyAlignment="1">
      <alignment horizontal="center" vertical="center"/>
    </xf>
    <xf numFmtId="0" fontId="0" fillId="3" borderId="59" xfId="0" applyFill="1" applyBorder="1" applyAlignment="1" applyProtection="1">
      <alignment horizontal="center"/>
    </xf>
    <xf numFmtId="174" fontId="7" fillId="2" borderId="31" xfId="1" applyNumberFormat="1" applyFont="1" applyFill="1" applyBorder="1" applyAlignment="1" applyProtection="1">
      <alignment horizontal="center"/>
    </xf>
    <xf numFmtId="175" fontId="7" fillId="3" borderId="2" xfId="1" applyNumberFormat="1" applyFont="1" applyFill="1" applyBorder="1" applyAlignment="1" applyProtection="1">
      <alignment horizontal="center" vertical="center"/>
      <protection locked="0"/>
    </xf>
    <xf numFmtId="174" fontId="6" fillId="2" borderId="36" xfId="1" applyNumberFormat="1" applyFont="1" applyFill="1" applyBorder="1" applyAlignment="1" applyProtection="1">
      <alignment horizontal="center"/>
    </xf>
    <xf numFmtId="0" fontId="0" fillId="0" borderId="45" xfId="0" applyBorder="1" applyAlignment="1" applyProtection="1">
      <protection locked="0"/>
    </xf>
    <xf numFmtId="0" fontId="0" fillId="0" borderId="5" xfId="0" applyBorder="1" applyAlignment="1" applyProtection="1">
      <protection locked="0"/>
    </xf>
    <xf numFmtId="0" fontId="0" fillId="0" borderId="0" xfId="0" applyFill="1" applyBorder="1" applyProtection="1"/>
    <xf numFmtId="0" fontId="0" fillId="0" borderId="0" xfId="0" applyAlignment="1">
      <alignment horizontal="center"/>
    </xf>
    <xf numFmtId="0" fontId="0" fillId="0" borderId="0" xfId="0" applyAlignment="1">
      <alignment horizontal="center" wrapText="1"/>
    </xf>
    <xf numFmtId="0" fontId="0" fillId="0" borderId="25" xfId="0" applyFill="1" applyBorder="1" applyAlignment="1" applyProtection="1">
      <alignment vertical="center"/>
      <protection locked="0" hidden="1"/>
    </xf>
    <xf numFmtId="0" fontId="0" fillId="0" borderId="65" xfId="0" applyFill="1" applyBorder="1" applyAlignment="1" applyProtection="1">
      <alignment vertical="center"/>
      <protection locked="0" hidden="1"/>
    </xf>
    <xf numFmtId="0" fontId="0" fillId="0" borderId="23" xfId="0" applyFill="1" applyBorder="1" applyAlignment="1" applyProtection="1">
      <alignment vertical="center"/>
      <protection locked="0" hidden="1"/>
    </xf>
    <xf numFmtId="0" fontId="0" fillId="0" borderId="63" xfId="0" applyFill="1" applyBorder="1" applyAlignment="1" applyProtection="1">
      <alignment vertical="center"/>
      <protection locked="0" hidden="1"/>
    </xf>
    <xf numFmtId="0" fontId="0" fillId="0" borderId="24" xfId="0" applyFill="1" applyBorder="1" applyAlignment="1" applyProtection="1">
      <alignment vertical="center"/>
      <protection locked="0" hidden="1"/>
    </xf>
    <xf numFmtId="0" fontId="0" fillId="0" borderId="43" xfId="0" applyFill="1" applyBorder="1" applyAlignment="1" applyProtection="1">
      <alignment vertical="center"/>
      <protection locked="0" hidden="1"/>
    </xf>
    <xf numFmtId="0" fontId="0" fillId="0" borderId="0" xfId="0" applyFill="1" applyBorder="1" applyAlignment="1" applyProtection="1">
      <alignment vertical="center"/>
    </xf>
    <xf numFmtId="0" fontId="0" fillId="3" borderId="20" xfId="0" applyFill="1" applyBorder="1" applyAlignment="1" applyProtection="1">
      <alignment horizontal="center" vertical="center" wrapText="1"/>
    </xf>
    <xf numFmtId="0" fontId="0" fillId="3" borderId="18" xfId="0" applyFill="1" applyBorder="1" applyAlignment="1" applyProtection="1">
      <alignment horizontal="center" vertical="center" wrapText="1"/>
    </xf>
    <xf numFmtId="0" fontId="0" fillId="3" borderId="68" xfId="0" applyFill="1" applyBorder="1" applyAlignment="1" applyProtection="1">
      <alignment horizontal="center" vertical="center" wrapText="1"/>
    </xf>
    <xf numFmtId="0" fontId="0" fillId="0" borderId="40" xfId="0" applyBorder="1"/>
    <xf numFmtId="0" fontId="0" fillId="0" borderId="13" xfId="0" applyBorder="1"/>
    <xf numFmtId="0" fontId="0" fillId="0" borderId="0" xfId="0" applyBorder="1"/>
    <xf numFmtId="0" fontId="0" fillId="3" borderId="4" xfId="0" applyFill="1" applyBorder="1"/>
    <xf numFmtId="0" fontId="0" fillId="3" borderId="3" xfId="0" applyFill="1" applyBorder="1" applyAlignment="1">
      <alignment vertical="center" wrapText="1"/>
    </xf>
    <xf numFmtId="0" fontId="0" fillId="2" borderId="24" xfId="0" applyFill="1" applyBorder="1" applyAlignment="1" applyProtection="1">
      <alignment horizontal="center" vertical="center"/>
      <protection locked="0"/>
    </xf>
    <xf numFmtId="0" fontId="3" fillId="4" borderId="7" xfId="0" applyFont="1" applyFill="1" applyBorder="1" applyAlignment="1">
      <alignment vertical="center"/>
    </xf>
    <xf numFmtId="0" fontId="3" fillId="4" borderId="8" xfId="0" applyFont="1" applyFill="1" applyBorder="1" applyAlignment="1">
      <alignment vertical="center"/>
    </xf>
    <xf numFmtId="0" fontId="3" fillId="4" borderId="9" xfId="0" applyFont="1" applyFill="1" applyBorder="1" applyAlignment="1">
      <alignment vertical="center"/>
    </xf>
    <xf numFmtId="0" fontId="0" fillId="3" borderId="69" xfId="0" applyFill="1" applyBorder="1" applyAlignment="1">
      <alignment vertical="center" wrapText="1"/>
    </xf>
    <xf numFmtId="0" fontId="0" fillId="2" borderId="18" xfId="0" applyFill="1" applyBorder="1" applyAlignment="1" applyProtection="1">
      <alignment horizontal="center" vertical="center" wrapText="1"/>
      <protection locked="0"/>
    </xf>
    <xf numFmtId="0" fontId="0" fillId="3" borderId="42" xfId="0" applyFill="1" applyBorder="1" applyAlignment="1">
      <alignment vertical="center" wrapText="1"/>
    </xf>
    <xf numFmtId="0" fontId="0" fillId="3" borderId="24" xfId="0" applyFill="1" applyBorder="1" applyAlignment="1" applyProtection="1">
      <alignment horizontal="center" vertical="center"/>
    </xf>
    <xf numFmtId="0" fontId="0" fillId="3" borderId="30" xfId="0" applyFill="1" applyBorder="1" applyAlignment="1" applyProtection="1">
      <alignment horizontal="center" vertical="center"/>
    </xf>
    <xf numFmtId="0" fontId="0" fillId="3" borderId="23" xfId="0" applyFill="1" applyBorder="1" applyAlignment="1" applyProtection="1">
      <alignment horizontal="center" vertical="center"/>
    </xf>
    <xf numFmtId="0" fontId="0" fillId="3" borderId="23" xfId="0" applyFill="1" applyBorder="1" applyProtection="1"/>
    <xf numFmtId="0" fontId="3" fillId="3" borderId="43" xfId="0" applyFont="1" applyFill="1" applyBorder="1" applyAlignment="1" applyProtection="1">
      <alignment vertical="center" wrapText="1"/>
    </xf>
    <xf numFmtId="0" fontId="0" fillId="3" borderId="60" xfId="0" applyFill="1" applyBorder="1" applyAlignment="1" applyProtection="1">
      <alignment vertical="center" wrapText="1"/>
    </xf>
    <xf numFmtId="0" fontId="0" fillId="3" borderId="3" xfId="0" applyFill="1" applyBorder="1" applyAlignment="1" applyProtection="1">
      <alignment vertical="center" wrapText="1"/>
    </xf>
    <xf numFmtId="0" fontId="0" fillId="3" borderId="4" xfId="0" applyFill="1" applyBorder="1" applyAlignment="1" applyProtection="1">
      <alignment vertical="center" wrapText="1"/>
    </xf>
    <xf numFmtId="0" fontId="0" fillId="3" borderId="69" xfId="0" applyFill="1" applyBorder="1" applyAlignment="1" applyProtection="1">
      <alignment vertical="center" wrapText="1"/>
    </xf>
    <xf numFmtId="0" fontId="0" fillId="3" borderId="30" xfId="0" applyFill="1" applyBorder="1" applyAlignment="1" applyProtection="1">
      <alignment horizontal="center" vertical="center" wrapText="1"/>
    </xf>
    <xf numFmtId="0" fontId="0" fillId="3" borderId="20" xfId="0" applyFill="1" applyBorder="1" applyAlignment="1" applyProtection="1">
      <alignment horizontal="center" vertical="center"/>
    </xf>
    <xf numFmtId="0" fontId="0" fillId="3" borderId="25" xfId="0" applyFill="1" applyBorder="1" applyAlignment="1" applyProtection="1">
      <alignment horizontal="center" vertical="center"/>
    </xf>
    <xf numFmtId="0" fontId="0" fillId="3" borderId="20" xfId="0" applyFill="1" applyBorder="1" applyAlignment="1" applyProtection="1">
      <alignment horizontal="center"/>
    </xf>
    <xf numFmtId="0" fontId="0" fillId="3" borderId="18" xfId="0" applyFill="1" applyBorder="1" applyAlignment="1" applyProtection="1">
      <alignment horizontal="center"/>
    </xf>
    <xf numFmtId="0" fontId="3" fillId="3" borderId="68" xfId="0" applyFont="1" applyFill="1" applyBorder="1" applyAlignment="1" applyProtection="1">
      <alignment horizontal="center"/>
    </xf>
    <xf numFmtId="0" fontId="0" fillId="2" borderId="22" xfId="0" applyFill="1"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0" fontId="0" fillId="2" borderId="25"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20" xfId="0" applyFill="1" applyBorder="1" applyAlignment="1" applyProtection="1">
      <alignment horizontal="center" vertical="center" wrapText="1"/>
      <protection locked="0"/>
    </xf>
    <xf numFmtId="14" fontId="20" fillId="0" borderId="4" xfId="0" applyNumberFormat="1" applyFont="1" applyFill="1" applyBorder="1" applyAlignment="1" applyProtection="1">
      <alignment horizontal="center" vertical="center"/>
      <protection locked="0"/>
    </xf>
    <xf numFmtId="0" fontId="0" fillId="0" borderId="43" xfId="0" applyFill="1" applyBorder="1" applyAlignment="1" applyProtection="1">
      <alignment horizontal="left" vertical="center" wrapText="1"/>
      <protection locked="0"/>
    </xf>
    <xf numFmtId="0" fontId="0" fillId="0" borderId="43" xfId="0" applyFill="1" applyBorder="1" applyAlignment="1" applyProtection="1">
      <alignment horizontal="left" wrapText="1"/>
      <protection locked="0"/>
    </xf>
    <xf numFmtId="0" fontId="11" fillId="2" borderId="20" xfId="1" applyFont="1" applyFill="1" applyBorder="1" applyAlignment="1" applyProtection="1">
      <alignment horizontal="center" vertical="center"/>
    </xf>
    <xf numFmtId="0" fontId="11" fillId="2" borderId="17" xfId="1" applyFont="1" applyFill="1" applyBorder="1" applyAlignment="1" applyProtection="1">
      <alignment horizontal="center" vertical="center"/>
    </xf>
    <xf numFmtId="0" fontId="11" fillId="2" borderId="19" xfId="1" applyFont="1" applyFill="1" applyBorder="1" applyAlignment="1" applyProtection="1">
      <alignment horizontal="center" vertical="center"/>
    </xf>
    <xf numFmtId="0" fontId="11" fillId="2" borderId="16" xfId="1" applyFont="1" applyFill="1" applyBorder="1" applyAlignment="1" applyProtection="1">
      <alignment horizontal="center" vertical="center"/>
    </xf>
    <xf numFmtId="170" fontId="10" fillId="2" borderId="33" xfId="1" applyNumberFormat="1" applyFont="1" applyFill="1" applyBorder="1" applyAlignment="1" applyProtection="1">
      <alignment horizontal="center" vertical="center"/>
    </xf>
    <xf numFmtId="0" fontId="0" fillId="0" borderId="0" xfId="0" applyAlignment="1" applyProtection="1">
      <alignment horizontal="left" wrapText="1"/>
    </xf>
    <xf numFmtId="0" fontId="0" fillId="0" borderId="0" xfId="0" applyAlignment="1" applyProtection="1">
      <alignment horizontal="left"/>
    </xf>
    <xf numFmtId="0" fontId="3" fillId="3" borderId="7" xfId="0" applyFont="1" applyFill="1" applyBorder="1" applyAlignment="1" applyProtection="1">
      <alignment horizontal="center"/>
    </xf>
    <xf numFmtId="0" fontId="3" fillId="3" borderId="8" xfId="0" applyFont="1" applyFill="1" applyBorder="1" applyAlignment="1" applyProtection="1">
      <alignment horizontal="center"/>
    </xf>
    <xf numFmtId="0" fontId="3" fillId="3" borderId="40" xfId="0" applyFont="1" applyFill="1" applyBorder="1" applyAlignment="1" applyProtection="1">
      <alignment horizontal="center"/>
    </xf>
    <xf numFmtId="0" fontId="3" fillId="3" borderId="9" xfId="0" applyFont="1" applyFill="1" applyBorder="1" applyAlignment="1" applyProtection="1">
      <alignment horizontal="center"/>
    </xf>
    <xf numFmtId="0" fontId="3" fillId="3" borderId="39" xfId="0" applyFont="1" applyFill="1" applyBorder="1" applyAlignment="1" applyProtection="1">
      <alignment horizontal="center"/>
    </xf>
    <xf numFmtId="0" fontId="3" fillId="3" borderId="47" xfId="0" applyFont="1" applyFill="1" applyBorder="1" applyAlignment="1" applyProtection="1">
      <alignment horizontal="center"/>
    </xf>
    <xf numFmtId="0" fontId="3" fillId="3" borderId="11" xfId="0" applyFont="1" applyFill="1" applyBorder="1" applyAlignment="1" applyProtection="1">
      <alignment horizontal="center" vertical="center" wrapText="1"/>
    </xf>
    <xf numFmtId="0" fontId="3" fillId="3" borderId="6" xfId="0" applyFont="1" applyFill="1" applyBorder="1" applyAlignment="1" applyProtection="1">
      <alignment horizontal="center" vertical="center" wrapText="1"/>
    </xf>
    <xf numFmtId="0" fontId="0" fillId="3" borderId="56" xfId="0" applyFill="1" applyBorder="1" applyAlignment="1" applyProtection="1">
      <alignment horizontal="center"/>
    </xf>
    <xf numFmtId="0" fontId="0" fillId="3" borderId="51" xfId="0" applyFill="1" applyBorder="1" applyAlignment="1" applyProtection="1">
      <alignment horizontal="center"/>
    </xf>
    <xf numFmtId="0" fontId="0" fillId="3" borderId="61" xfId="0" applyFill="1" applyBorder="1" applyAlignment="1" applyProtection="1">
      <alignment horizontal="center" vertical="center" wrapText="1"/>
    </xf>
    <xf numFmtId="0" fontId="0" fillId="3" borderId="57" xfId="0" applyFill="1" applyBorder="1" applyAlignment="1" applyProtection="1">
      <alignment horizontal="center" vertical="center" wrapText="1"/>
    </xf>
    <xf numFmtId="44" fontId="0" fillId="3" borderId="24" xfId="3" applyFont="1" applyFill="1" applyBorder="1" applyAlignment="1" applyProtection="1">
      <alignment horizontal="center" wrapText="1"/>
    </xf>
    <xf numFmtId="44" fontId="0" fillId="3" borderId="30" xfId="3" applyFont="1" applyFill="1" applyBorder="1" applyAlignment="1" applyProtection="1">
      <alignment horizontal="center" wrapText="1"/>
    </xf>
    <xf numFmtId="0" fontId="0" fillId="3" borderId="24" xfId="0" applyFill="1" applyBorder="1" applyAlignment="1" applyProtection="1">
      <alignment horizontal="center" wrapText="1"/>
    </xf>
    <xf numFmtId="0" fontId="0" fillId="3" borderId="30" xfId="0" applyFill="1" applyBorder="1" applyAlignment="1" applyProtection="1">
      <alignment horizontal="center" wrapText="1"/>
    </xf>
    <xf numFmtId="0" fontId="18" fillId="4" borderId="39" xfId="0" applyFont="1" applyFill="1" applyBorder="1" applyAlignment="1" applyProtection="1">
      <alignment horizontal="center" vertical="center"/>
    </xf>
    <xf numFmtId="0" fontId="18" fillId="4" borderId="40" xfId="0" applyFont="1" applyFill="1" applyBorder="1" applyAlignment="1" applyProtection="1">
      <alignment horizontal="center" vertical="center"/>
    </xf>
    <xf numFmtId="0" fontId="18" fillId="4" borderId="47" xfId="0" applyFont="1" applyFill="1" applyBorder="1" applyAlignment="1" applyProtection="1">
      <alignment horizontal="center" vertical="center"/>
    </xf>
    <xf numFmtId="14" fontId="20" fillId="0" borderId="4" xfId="0" applyNumberFormat="1" applyFont="1" applyFill="1" applyBorder="1" applyAlignment="1" applyProtection="1">
      <alignment horizontal="left" vertical="center"/>
      <protection locked="0"/>
    </xf>
    <xf numFmtId="0" fontId="18" fillId="4" borderId="44" xfId="0" applyFont="1" applyFill="1" applyBorder="1" applyAlignment="1" applyProtection="1">
      <alignment horizontal="center" vertical="center"/>
    </xf>
    <xf numFmtId="0" fontId="18" fillId="4" borderId="2" xfId="0" applyFont="1" applyFill="1" applyBorder="1" applyAlignment="1" applyProtection="1">
      <alignment horizontal="center" vertical="center"/>
    </xf>
    <xf numFmtId="0" fontId="18" fillId="4" borderId="3" xfId="0" applyFont="1" applyFill="1" applyBorder="1" applyAlignment="1" applyProtection="1">
      <alignment horizontal="center" vertical="center"/>
    </xf>
    <xf numFmtId="0" fontId="18" fillId="4" borderId="4" xfId="0" applyFont="1" applyFill="1" applyBorder="1" applyAlignment="1" applyProtection="1">
      <alignment horizontal="center" vertical="center"/>
    </xf>
    <xf numFmtId="44" fontId="0" fillId="3" borderId="64" xfId="3" applyFont="1" applyFill="1" applyBorder="1" applyAlignment="1" applyProtection="1">
      <alignment horizontal="center"/>
    </xf>
    <xf numFmtId="44" fontId="0" fillId="3" borderId="58" xfId="3" applyFont="1" applyFill="1" applyBorder="1" applyAlignment="1" applyProtection="1">
      <alignment horizontal="center"/>
    </xf>
    <xf numFmtId="0" fontId="0" fillId="3" borderId="44" xfId="0" applyFill="1" applyBorder="1" applyAlignment="1" applyProtection="1">
      <alignment horizontal="center"/>
    </xf>
    <xf numFmtId="0" fontId="0" fillId="3" borderId="49" xfId="0" applyFill="1" applyBorder="1" applyAlignment="1" applyProtection="1">
      <alignment horizontal="center"/>
    </xf>
    <xf numFmtId="0" fontId="0" fillId="3" borderId="48" xfId="0" applyFill="1" applyBorder="1" applyAlignment="1" applyProtection="1">
      <alignment horizontal="center"/>
    </xf>
    <xf numFmtId="0" fontId="0" fillId="3" borderId="57" xfId="0" applyFill="1" applyBorder="1" applyAlignment="1" applyProtection="1">
      <alignment horizontal="center" vertical="center"/>
    </xf>
    <xf numFmtId="0" fontId="0" fillId="0" borderId="15" xfId="0" applyFill="1" applyBorder="1" applyAlignment="1" applyProtection="1">
      <alignment horizontal="left" wrapText="1"/>
      <protection locked="0"/>
    </xf>
    <xf numFmtId="0" fontId="0" fillId="0" borderId="16" xfId="0" applyFill="1" applyBorder="1" applyAlignment="1" applyProtection="1">
      <alignment horizontal="left" wrapText="1"/>
      <protection locked="0"/>
    </xf>
    <xf numFmtId="0" fontId="0" fillId="3" borderId="2" xfId="0" applyFill="1" applyBorder="1" applyAlignment="1" applyProtection="1">
      <alignment horizontal="center"/>
    </xf>
    <xf numFmtId="0" fontId="0" fillId="3" borderId="17" xfId="0" applyFill="1" applyBorder="1" applyAlignment="1" applyProtection="1">
      <alignment horizontal="center"/>
    </xf>
    <xf numFmtId="44" fontId="0" fillId="3" borderId="13" xfId="3" applyFont="1" applyFill="1" applyBorder="1" applyAlignment="1" applyProtection="1">
      <alignment horizontal="center" vertical="center"/>
    </xf>
    <xf numFmtId="44" fontId="0" fillId="3" borderId="12" xfId="3" applyFont="1" applyFill="1" applyBorder="1" applyAlignment="1" applyProtection="1">
      <alignment horizontal="center" vertical="center"/>
    </xf>
    <xf numFmtId="0" fontId="0" fillId="3" borderId="57" xfId="0" applyFill="1" applyBorder="1" applyAlignment="1" applyProtection="1">
      <alignment horizontal="center"/>
    </xf>
    <xf numFmtId="0" fontId="0" fillId="3" borderId="30" xfId="0" applyFill="1" applyBorder="1" applyAlignment="1" applyProtection="1">
      <alignment horizontal="center"/>
    </xf>
    <xf numFmtId="0" fontId="0" fillId="3" borderId="58" xfId="0" applyFill="1" applyBorder="1" applyAlignment="1" applyProtection="1">
      <alignment horizontal="center"/>
    </xf>
    <xf numFmtId="0" fontId="0" fillId="3" borderId="44" xfId="0" applyFill="1" applyBorder="1" applyAlignment="1" applyProtection="1">
      <alignment horizontal="center" vertical="center"/>
    </xf>
    <xf numFmtId="0" fontId="0" fillId="3" borderId="38" xfId="0" applyFill="1" applyBorder="1" applyAlignment="1" applyProtection="1">
      <alignment horizontal="center" vertical="center"/>
    </xf>
    <xf numFmtId="0" fontId="0" fillId="3" borderId="46" xfId="0" applyFill="1" applyBorder="1" applyAlignment="1" applyProtection="1">
      <alignment horizontal="center" vertical="center"/>
    </xf>
    <xf numFmtId="49" fontId="0" fillId="0" borderId="25" xfId="0" applyNumberFormat="1" applyFill="1" applyBorder="1" applyAlignment="1" applyProtection="1">
      <alignment horizontal="left" wrapText="1"/>
      <protection locked="0"/>
    </xf>
    <xf numFmtId="49" fontId="0" fillId="0" borderId="23" xfId="0" applyNumberFormat="1" applyFill="1" applyBorder="1" applyAlignment="1" applyProtection="1">
      <alignment horizontal="left" wrapText="1"/>
      <protection locked="0"/>
    </xf>
    <xf numFmtId="49" fontId="0" fillId="0" borderId="24" xfId="0" applyNumberFormat="1" applyFill="1" applyBorder="1" applyAlignment="1" applyProtection="1">
      <alignment horizontal="left" wrapText="1"/>
      <protection locked="0"/>
    </xf>
    <xf numFmtId="49" fontId="0" fillId="0" borderId="30" xfId="0" applyNumberFormat="1" applyFill="1" applyBorder="1" applyAlignment="1" applyProtection="1">
      <alignment horizontal="left" wrapText="1"/>
      <protection locked="0"/>
    </xf>
    <xf numFmtId="49" fontId="0" fillId="0" borderId="30" xfId="0" applyNumberFormat="1" applyFill="1" applyBorder="1" applyAlignment="1" applyProtection="1">
      <alignment horizontal="left" vertical="center" wrapText="1"/>
      <protection locked="0"/>
    </xf>
    <xf numFmtId="0" fontId="0" fillId="3" borderId="7" xfId="0" applyFill="1" applyBorder="1" applyAlignment="1" applyProtection="1">
      <alignment horizontal="center" vertical="center" wrapText="1"/>
    </xf>
    <xf numFmtId="0" fontId="0" fillId="3" borderId="8" xfId="0" applyFill="1" applyBorder="1" applyAlignment="1" applyProtection="1">
      <alignment horizontal="center" vertical="center" wrapText="1"/>
    </xf>
    <xf numFmtId="0" fontId="0" fillId="3" borderId="59" xfId="0" applyFill="1" applyBorder="1" applyAlignment="1" applyProtection="1">
      <alignment horizontal="center" vertical="center"/>
    </xf>
    <xf numFmtId="49" fontId="0" fillId="0" borderId="62" xfId="0" applyNumberFormat="1" applyFill="1" applyBorder="1" applyAlignment="1" applyProtection="1">
      <alignment horizontal="left" vertical="center" wrapText="1"/>
      <protection locked="0"/>
    </xf>
    <xf numFmtId="0" fontId="0" fillId="3" borderId="59" xfId="0" applyFill="1" applyBorder="1" applyAlignment="1" applyProtection="1">
      <alignment horizontal="center"/>
    </xf>
    <xf numFmtId="0" fontId="0" fillId="3" borderId="62" xfId="0" applyFill="1" applyBorder="1" applyAlignment="1" applyProtection="1">
      <alignment horizontal="center"/>
    </xf>
    <xf numFmtId="0" fontId="0" fillId="3" borderId="60" xfId="0" applyFill="1" applyBorder="1" applyAlignment="1" applyProtection="1">
      <alignment horizont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26" xfId="0" applyFont="1" applyFill="1" applyBorder="1" applyAlignment="1">
      <alignment horizontal="center" vertical="center"/>
    </xf>
    <xf numFmtId="0" fontId="0" fillId="3" borderId="7" xfId="0" applyFill="1" applyBorder="1" applyAlignment="1">
      <alignment horizontal="right"/>
    </xf>
    <xf numFmtId="0" fontId="0" fillId="3" borderId="8" xfId="0" applyFill="1" applyBorder="1" applyAlignment="1">
      <alignment horizontal="right"/>
    </xf>
    <xf numFmtId="0" fontId="0" fillId="3" borderId="26" xfId="0" applyFill="1" applyBorder="1" applyAlignment="1">
      <alignment horizontal="right"/>
    </xf>
    <xf numFmtId="0" fontId="3" fillId="4" borderId="40" xfId="0" applyFont="1" applyFill="1" applyBorder="1" applyAlignment="1">
      <alignment horizontal="left" vertical="center"/>
    </xf>
    <xf numFmtId="173" fontId="3" fillId="4" borderId="40" xfId="0" applyNumberFormat="1" applyFont="1" applyFill="1" applyBorder="1" applyAlignment="1">
      <alignment horizontal="right" vertical="center"/>
    </xf>
    <xf numFmtId="173" fontId="3" fillId="4" borderId="14" xfId="0" applyNumberFormat="1" applyFont="1" applyFill="1" applyBorder="1" applyAlignment="1">
      <alignment horizontal="right" vertical="center"/>
    </xf>
    <xf numFmtId="173" fontId="0" fillId="3" borderId="19" xfId="0" applyNumberFormat="1" applyFill="1" applyBorder="1" applyAlignment="1">
      <alignment horizontal="right" vertical="center" wrapText="1"/>
    </xf>
    <xf numFmtId="173" fontId="0" fillId="3" borderId="1" xfId="0" applyNumberFormat="1" applyFill="1" applyBorder="1" applyAlignment="1">
      <alignment horizontal="right" vertical="center" wrapText="1"/>
    </xf>
    <xf numFmtId="173" fontId="0" fillId="3" borderId="16" xfId="0" applyNumberFormat="1" applyFill="1" applyBorder="1" applyAlignment="1">
      <alignment horizontal="right" vertical="center" wrapText="1"/>
    </xf>
    <xf numFmtId="0" fontId="0" fillId="3" borderId="28" xfId="0" applyFill="1" applyBorder="1" applyAlignment="1">
      <alignment horizontal="left"/>
    </xf>
    <xf numFmtId="0" fontId="0" fillId="3" borderId="71" xfId="0" applyFill="1" applyBorder="1" applyAlignment="1">
      <alignment horizontal="left"/>
    </xf>
    <xf numFmtId="173" fontId="0" fillId="3" borderId="56" xfId="0" applyNumberFormat="1" applyFill="1" applyBorder="1" applyAlignment="1">
      <alignment horizontal="right" vertical="center" wrapText="1"/>
    </xf>
    <xf numFmtId="173" fontId="0" fillId="3" borderId="71" xfId="0" applyNumberFormat="1" applyFill="1" applyBorder="1" applyAlignment="1">
      <alignment horizontal="right" vertical="center" wrapText="1"/>
    </xf>
    <xf numFmtId="0" fontId="0" fillId="3" borderId="20" xfId="0" applyFill="1" applyBorder="1" applyAlignment="1">
      <alignment horizontal="center"/>
    </xf>
    <xf numFmtId="0" fontId="0" fillId="3" borderId="2" xfId="0" applyFill="1" applyBorder="1" applyAlignment="1">
      <alignment horizontal="center"/>
    </xf>
    <xf numFmtId="0" fontId="0" fillId="3" borderId="17" xfId="0" applyFill="1" applyBorder="1" applyAlignment="1">
      <alignment horizontal="center"/>
    </xf>
    <xf numFmtId="0" fontId="0" fillId="3" borderId="25" xfId="0" applyFill="1" applyBorder="1" applyAlignment="1" applyProtection="1">
      <alignment horizontal="center" vertical="center" wrapText="1"/>
    </xf>
    <xf numFmtId="0" fontId="0" fillId="3" borderId="23" xfId="0" applyFill="1" applyBorder="1" applyAlignment="1" applyProtection="1">
      <alignment horizontal="center" vertical="center" wrapText="1"/>
    </xf>
    <xf numFmtId="0" fontId="0" fillId="3" borderId="43" xfId="0" applyFill="1" applyBorder="1" applyAlignment="1" applyProtection="1">
      <alignment horizontal="center" vertical="center" wrapText="1"/>
    </xf>
    <xf numFmtId="0" fontId="0" fillId="2" borderId="20" xfId="0" applyFill="1" applyBorder="1" applyAlignment="1" applyProtection="1">
      <alignment horizontal="center"/>
    </xf>
    <xf numFmtId="0" fontId="0" fillId="2" borderId="50" xfId="0" applyFill="1" applyBorder="1" applyAlignment="1" applyProtection="1">
      <alignment horizontal="center"/>
    </xf>
    <xf numFmtId="0" fontId="0" fillId="2" borderId="18" xfId="0" applyFill="1" applyBorder="1" applyAlignment="1" applyProtection="1">
      <alignment horizontal="center"/>
    </xf>
    <xf numFmtId="0" fontId="0" fillId="2" borderId="45" xfId="0" applyFill="1" applyBorder="1" applyAlignment="1" applyProtection="1">
      <alignment horizontal="center"/>
    </xf>
    <xf numFmtId="0" fontId="0" fillId="2" borderId="68" xfId="0" applyFill="1" applyBorder="1" applyAlignment="1" applyProtection="1">
      <alignment horizontal="center"/>
    </xf>
    <xf numFmtId="0" fontId="0" fillId="2" borderId="5" xfId="0" applyFill="1" applyBorder="1" applyAlignment="1" applyProtection="1">
      <alignment horizontal="center"/>
    </xf>
    <xf numFmtId="0" fontId="0" fillId="2" borderId="70" xfId="0" applyFill="1" applyBorder="1" applyAlignment="1" applyProtection="1">
      <alignment horizontal="center" wrapText="1"/>
    </xf>
    <xf numFmtId="0" fontId="0" fillId="2" borderId="63" xfId="0" applyFill="1" applyBorder="1" applyAlignment="1" applyProtection="1">
      <alignment horizontal="center" wrapText="1"/>
    </xf>
    <xf numFmtId="0" fontId="0" fillId="2" borderId="64" xfId="0" applyFill="1" applyBorder="1" applyAlignment="1" applyProtection="1">
      <alignment horizontal="center" wrapText="1"/>
    </xf>
    <xf numFmtId="0" fontId="0" fillId="2" borderId="65" xfId="0" applyFill="1" applyBorder="1" applyAlignment="1" applyProtection="1">
      <alignment horizontal="center"/>
    </xf>
    <xf numFmtId="0" fontId="0" fillId="2" borderId="63" xfId="0" applyFill="1" applyBorder="1" applyAlignment="1" applyProtection="1">
      <alignment horizontal="center"/>
    </xf>
    <xf numFmtId="0" fontId="0" fillId="2" borderId="64" xfId="0" applyFill="1" applyBorder="1" applyAlignment="1" applyProtection="1">
      <alignment horizontal="center"/>
    </xf>
    <xf numFmtId="0" fontId="0" fillId="3" borderId="22" xfId="0" applyFill="1" applyBorder="1" applyAlignment="1" applyProtection="1">
      <alignment horizontal="center" vertical="center" wrapText="1"/>
    </xf>
    <xf numFmtId="0" fontId="0" fillId="3" borderId="24" xfId="0" applyFill="1" applyBorder="1" applyAlignment="1" applyProtection="1">
      <alignment horizontal="center" vertical="center" wrapText="1"/>
    </xf>
    <xf numFmtId="0" fontId="0" fillId="3" borderId="37" xfId="0" applyFill="1" applyBorder="1" applyAlignment="1" applyProtection="1">
      <alignment horizontal="center" vertical="center"/>
    </xf>
    <xf numFmtId="0" fontId="0" fillId="3" borderId="18" xfId="0" applyFill="1" applyBorder="1" applyAlignment="1" applyProtection="1">
      <alignment horizontal="center" vertical="center"/>
    </xf>
    <xf numFmtId="0" fontId="0" fillId="3" borderId="19" xfId="0" applyFill="1" applyBorder="1" applyAlignment="1" applyProtection="1">
      <alignment horizontal="center" vertical="center"/>
    </xf>
    <xf numFmtId="0" fontId="0" fillId="3" borderId="20" xfId="0" applyFill="1" applyBorder="1" applyAlignment="1" applyProtection="1">
      <alignment horizontal="center" vertical="center" wrapText="1"/>
    </xf>
    <xf numFmtId="0" fontId="0" fillId="3" borderId="18" xfId="0" applyFill="1" applyBorder="1" applyAlignment="1" applyProtection="1">
      <alignment horizontal="center" vertical="center" wrapText="1"/>
    </xf>
    <xf numFmtId="0" fontId="0" fillId="3" borderId="19" xfId="0" applyFill="1" applyBorder="1" applyAlignment="1" applyProtection="1">
      <alignment horizontal="center" vertical="center" wrapText="1"/>
    </xf>
    <xf numFmtId="0" fontId="0" fillId="0" borderId="0" xfId="0" applyAlignment="1">
      <alignment horizontal="center"/>
    </xf>
    <xf numFmtId="0" fontId="0" fillId="3" borderId="15" xfId="0" applyFill="1" applyBorder="1" applyAlignment="1" applyProtection="1">
      <alignment horizontal="center" vertical="center" wrapText="1"/>
    </xf>
    <xf numFmtId="0" fontId="0" fillId="3" borderId="17" xfId="0" applyFill="1" applyBorder="1" applyAlignment="1" applyProtection="1">
      <alignment horizontal="center" vertical="center" wrapText="1"/>
    </xf>
    <xf numFmtId="0" fontId="0" fillId="3" borderId="16" xfId="0" applyFill="1" applyBorder="1" applyAlignment="1" applyProtection="1">
      <alignment horizontal="center" vertical="center" wrapText="1"/>
    </xf>
    <xf numFmtId="0" fontId="0" fillId="3" borderId="25" xfId="0" applyFill="1" applyBorder="1" applyAlignment="1" applyProtection="1">
      <alignment horizontal="center" vertical="center"/>
    </xf>
    <xf numFmtId="0" fontId="0" fillId="3" borderId="23" xfId="0" applyFill="1" applyBorder="1" applyAlignment="1" applyProtection="1">
      <alignment horizontal="center" vertical="center"/>
    </xf>
    <xf numFmtId="0" fontId="0" fillId="3" borderId="24" xfId="0" applyFill="1" applyBorder="1" applyAlignment="1" applyProtection="1">
      <alignment horizontal="center" vertical="center"/>
    </xf>
    <xf numFmtId="0" fontId="0" fillId="3" borderId="69" xfId="0" applyFill="1" applyBorder="1" applyAlignment="1" applyProtection="1">
      <alignment horizontal="center" vertical="center" wrapText="1"/>
    </xf>
    <xf numFmtId="0" fontId="0" fillId="3" borderId="25" xfId="0" applyFill="1" applyBorder="1" applyAlignment="1" applyProtection="1">
      <alignment horizontal="center"/>
    </xf>
    <xf numFmtId="0" fontId="0" fillId="3" borderId="23" xfId="0" applyFill="1" applyBorder="1" applyAlignment="1" applyProtection="1">
      <alignment horizontal="center"/>
    </xf>
    <xf numFmtId="0" fontId="0" fillId="3" borderId="43" xfId="0" applyFill="1" applyBorder="1" applyAlignment="1" applyProtection="1">
      <alignment horizontal="center"/>
    </xf>
    <xf numFmtId="0" fontId="0" fillId="2" borderId="20" xfId="0" applyFont="1" applyFill="1" applyBorder="1" applyAlignment="1" applyProtection="1">
      <alignment horizontal="center"/>
    </xf>
    <xf numFmtId="0" fontId="0" fillId="2" borderId="50" xfId="0" applyFont="1" applyFill="1" applyBorder="1" applyAlignment="1" applyProtection="1">
      <alignment horizontal="center"/>
    </xf>
    <xf numFmtId="0" fontId="0" fillId="2" borderId="18" xfId="0" applyFont="1" applyFill="1" applyBorder="1" applyAlignment="1" applyProtection="1">
      <alignment horizontal="center"/>
    </xf>
    <xf numFmtId="0" fontId="0" fillId="2" borderId="45" xfId="0" applyFont="1" applyFill="1" applyBorder="1" applyAlignment="1" applyProtection="1">
      <alignment horizontal="center"/>
    </xf>
    <xf numFmtId="0" fontId="0" fillId="2" borderId="68" xfId="0" applyFont="1" applyFill="1" applyBorder="1" applyAlignment="1" applyProtection="1">
      <alignment horizontal="center"/>
    </xf>
    <xf numFmtId="0" fontId="0" fillId="2" borderId="5" xfId="0" applyFont="1" applyFill="1" applyBorder="1" applyAlignment="1" applyProtection="1">
      <alignment horizontal="center"/>
    </xf>
    <xf numFmtId="0" fontId="0" fillId="3" borderId="39" xfId="0" applyFill="1" applyBorder="1" applyAlignment="1">
      <alignment horizontal="center" vertical="center" wrapText="1"/>
    </xf>
    <xf numFmtId="0" fontId="0" fillId="3" borderId="40" xfId="0" applyFill="1" applyBorder="1" applyAlignment="1">
      <alignment horizontal="center" vertical="center" wrapText="1"/>
    </xf>
    <xf numFmtId="0" fontId="0" fillId="3" borderId="47" xfId="0" applyFill="1" applyBorder="1" applyAlignment="1">
      <alignment horizontal="center" vertical="center" wrapText="1"/>
    </xf>
    <xf numFmtId="0" fontId="0" fillId="3" borderId="38" xfId="0" applyFill="1" applyBorder="1" applyAlignment="1">
      <alignment horizontal="center" vertical="center" wrapText="1"/>
    </xf>
    <xf numFmtId="0" fontId="0" fillId="3" borderId="0" xfId="0" applyFill="1" applyBorder="1" applyAlignment="1">
      <alignment horizontal="center" vertical="center" wrapText="1"/>
    </xf>
    <xf numFmtId="0" fontId="0" fillId="3" borderId="1" xfId="0" applyFill="1" applyBorder="1" applyAlignment="1">
      <alignment horizontal="center" vertical="center" wrapText="1"/>
    </xf>
    <xf numFmtId="0" fontId="0" fillId="3" borderId="76" xfId="0" applyFill="1" applyBorder="1" applyAlignment="1">
      <alignment horizontal="center" vertical="center" wrapText="1"/>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0" fillId="3" borderId="20" xfId="0" applyFill="1" applyBorder="1" applyAlignment="1" applyProtection="1">
      <alignment horizontal="center" vertical="center"/>
    </xf>
    <xf numFmtId="0" fontId="0" fillId="3" borderId="45" xfId="0" applyFill="1" applyBorder="1" applyAlignment="1">
      <alignment horizontal="center" vertical="center" wrapText="1"/>
    </xf>
    <xf numFmtId="0" fontId="3" fillId="4" borderId="46" xfId="0" applyFont="1" applyFill="1" applyBorder="1" applyAlignment="1">
      <alignment horizontal="center" vertical="center"/>
    </xf>
    <xf numFmtId="0" fontId="3" fillId="4" borderId="1" xfId="0" applyFont="1"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9" xfId="0" applyFill="1" applyBorder="1" applyAlignment="1">
      <alignment horizontal="center" vertical="center"/>
    </xf>
  </cellXfs>
  <cellStyles count="4">
    <cellStyle name="Standard" xfId="0" builtinId="0"/>
    <cellStyle name="Standard 2" xfId="1" xr:uid="{6F1AFCEA-ACAC-4A53-817F-6811B429FC8B}"/>
    <cellStyle name="Währung" xfId="3" builtinId="4"/>
    <cellStyle name="Währung 2" xfId="2" xr:uid="{FFCF0E42-9738-440F-824B-FDDC55B151CB}"/>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7EB19-7A8C-4893-9600-1A901E1948D2}">
  <sheetPr>
    <tabColor theme="4" tint="0.59999389629810485"/>
  </sheetPr>
  <dimension ref="A1:IU114"/>
  <sheetViews>
    <sheetView zoomScaleNormal="100" zoomScaleSheetLayoutView="100" workbookViewId="0">
      <selection activeCell="E10" sqref="E10"/>
    </sheetView>
  </sheetViews>
  <sheetFormatPr baseColWidth="10" defaultColWidth="0" defaultRowHeight="15" zeroHeight="1" x14ac:dyDescent="0.25"/>
  <cols>
    <col min="1" max="1" width="4.42578125" style="3" customWidth="1"/>
    <col min="2" max="2" width="34.42578125" style="2" customWidth="1"/>
    <col min="3" max="14" width="11.5703125" style="2" customWidth="1"/>
    <col min="15" max="15" width="10.85546875" style="2" customWidth="1"/>
    <col min="16" max="16" width="0.140625" style="2" customWidth="1"/>
    <col min="17" max="255" width="11.5703125" style="2" hidden="1" customWidth="1"/>
    <col min="256" max="16384" width="7.42578125" style="2" hidden="1"/>
  </cols>
  <sheetData>
    <row r="1" spans="1:15" s="39" customFormat="1" ht="23.25" x14ac:dyDescent="0.25">
      <c r="A1" s="42" t="s">
        <v>13</v>
      </c>
      <c r="B1" s="41"/>
      <c r="C1" s="45"/>
      <c r="D1" s="40" t="s">
        <v>10</v>
      </c>
      <c r="E1" s="44"/>
      <c r="F1" s="31"/>
      <c r="G1" s="40"/>
      <c r="H1" s="40"/>
      <c r="O1" s="43"/>
    </row>
    <row r="2" spans="1:15" ht="23.25" x14ac:dyDescent="0.25">
      <c r="A2" s="42"/>
      <c r="B2" s="41" t="s">
        <v>14</v>
      </c>
      <c r="C2" s="167">
        <v>44927</v>
      </c>
      <c r="D2" s="40"/>
      <c r="E2" s="31"/>
      <c r="F2" s="31"/>
      <c r="G2" s="40"/>
      <c r="H2" s="40"/>
      <c r="I2" s="39"/>
      <c r="J2" s="39"/>
      <c r="K2" s="39"/>
      <c r="L2" s="39"/>
      <c r="M2" s="39"/>
      <c r="N2" s="39"/>
      <c r="O2" s="38"/>
    </row>
    <row r="3" spans="1:15" x14ac:dyDescent="0.25">
      <c r="A3" s="221" t="s">
        <v>15</v>
      </c>
      <c r="B3" s="222"/>
      <c r="C3" s="27" t="s">
        <v>16</v>
      </c>
      <c r="D3" s="26" t="s">
        <v>17</v>
      </c>
      <c r="E3" s="26" t="s">
        <v>18</v>
      </c>
      <c r="F3" s="26" t="s">
        <v>19</v>
      </c>
      <c r="G3" s="26" t="s">
        <v>20</v>
      </c>
      <c r="H3" s="26" t="s">
        <v>21</v>
      </c>
      <c r="I3" s="27" t="s">
        <v>22</v>
      </c>
      <c r="J3" s="26" t="s">
        <v>23</v>
      </c>
      <c r="K3" s="27" t="s">
        <v>24</v>
      </c>
      <c r="L3" s="26" t="s">
        <v>25</v>
      </c>
      <c r="M3" s="27" t="s">
        <v>26</v>
      </c>
      <c r="N3" s="26" t="s">
        <v>27</v>
      </c>
      <c r="O3" s="225" t="s">
        <v>58</v>
      </c>
    </row>
    <row r="4" spans="1:15" ht="15.75" x14ac:dyDescent="0.25">
      <c r="A4" s="223"/>
      <c r="B4" s="224"/>
      <c r="C4" s="166">
        <f>C2</f>
        <v>44927</v>
      </c>
      <c r="D4" s="166">
        <f t="shared" ref="D4:N4" si="0">EOMONTH(C4,0)+1</f>
        <v>44958</v>
      </c>
      <c r="E4" s="166">
        <f t="shared" si="0"/>
        <v>44986</v>
      </c>
      <c r="F4" s="166">
        <f t="shared" si="0"/>
        <v>45017</v>
      </c>
      <c r="G4" s="166">
        <f t="shared" si="0"/>
        <v>45047</v>
      </c>
      <c r="H4" s="166">
        <f t="shared" si="0"/>
        <v>45078</v>
      </c>
      <c r="I4" s="166">
        <f t="shared" si="0"/>
        <v>45108</v>
      </c>
      <c r="J4" s="166">
        <f t="shared" si="0"/>
        <v>45139</v>
      </c>
      <c r="K4" s="166">
        <f t="shared" si="0"/>
        <v>45170</v>
      </c>
      <c r="L4" s="166">
        <f t="shared" si="0"/>
        <v>45200</v>
      </c>
      <c r="M4" s="166">
        <f t="shared" si="0"/>
        <v>45231</v>
      </c>
      <c r="N4" s="166">
        <f t="shared" si="0"/>
        <v>45261</v>
      </c>
      <c r="O4" s="225"/>
    </row>
    <row r="5" spans="1:15" ht="15.75" x14ac:dyDescent="0.25">
      <c r="A5" s="23"/>
      <c r="B5" s="25"/>
      <c r="C5" s="25"/>
      <c r="D5" s="25"/>
      <c r="E5" s="25"/>
      <c r="F5" s="25"/>
      <c r="G5" s="25"/>
      <c r="H5" s="25"/>
      <c r="I5" s="25"/>
      <c r="J5" s="25"/>
      <c r="K5" s="25"/>
      <c r="L5" s="25"/>
      <c r="M5" s="25"/>
      <c r="N5" s="25"/>
      <c r="O5" s="24"/>
    </row>
    <row r="6" spans="1:15" ht="15.75" x14ac:dyDescent="0.25">
      <c r="A6" s="9" t="s">
        <v>9</v>
      </c>
      <c r="B6" s="8" t="s">
        <v>28</v>
      </c>
      <c r="C6" s="37">
        <v>10000</v>
      </c>
      <c r="D6" s="7">
        <f t="shared" ref="D6:N6" si="1">C36</f>
        <v>10000</v>
      </c>
      <c r="E6" s="7">
        <f t="shared" si="1"/>
        <v>10000</v>
      </c>
      <c r="F6" s="7">
        <f t="shared" si="1"/>
        <v>10000</v>
      </c>
      <c r="G6" s="7">
        <f t="shared" si="1"/>
        <v>10000</v>
      </c>
      <c r="H6" s="7">
        <f t="shared" si="1"/>
        <v>10000</v>
      </c>
      <c r="I6" s="7">
        <f t="shared" si="1"/>
        <v>10000</v>
      </c>
      <c r="J6" s="7">
        <f t="shared" si="1"/>
        <v>10000</v>
      </c>
      <c r="K6" s="7">
        <f t="shared" si="1"/>
        <v>10000</v>
      </c>
      <c r="L6" s="7">
        <f t="shared" si="1"/>
        <v>10000</v>
      </c>
      <c r="M6" s="7">
        <f t="shared" si="1"/>
        <v>10000</v>
      </c>
      <c r="N6" s="7">
        <f t="shared" si="1"/>
        <v>10000</v>
      </c>
      <c r="O6" s="10"/>
    </row>
    <row r="7" spans="1:15" ht="15.75" x14ac:dyDescent="0.25">
      <c r="A7" s="23"/>
      <c r="B7" s="22" t="s">
        <v>29</v>
      </c>
      <c r="C7" s="21"/>
      <c r="D7" s="21"/>
      <c r="E7" s="21"/>
      <c r="F7" s="21"/>
      <c r="G7" s="21"/>
      <c r="H7" s="21"/>
      <c r="I7" s="21"/>
      <c r="J7" s="21"/>
      <c r="K7" s="21"/>
      <c r="L7" s="21"/>
      <c r="M7" s="21"/>
      <c r="N7" s="21"/>
      <c r="O7" s="10"/>
    </row>
    <row r="8" spans="1:15" ht="15.75" x14ac:dyDescent="0.25">
      <c r="A8" s="20"/>
      <c r="B8" s="19" t="s">
        <v>52</v>
      </c>
      <c r="C8" s="18"/>
      <c r="D8" s="18"/>
      <c r="E8" s="18"/>
      <c r="F8" s="18"/>
      <c r="G8" s="18"/>
      <c r="H8" s="18"/>
      <c r="I8" s="18"/>
      <c r="J8" s="18"/>
      <c r="K8" s="18"/>
      <c r="L8" s="18"/>
      <c r="M8" s="18"/>
      <c r="N8" s="18"/>
      <c r="O8" s="14">
        <f>SUM(C8:N8)</f>
        <v>0</v>
      </c>
    </row>
    <row r="9" spans="1:15" ht="15.75" x14ac:dyDescent="0.25">
      <c r="A9" s="20" t="s">
        <v>6</v>
      </c>
      <c r="B9" s="19" t="s">
        <v>30</v>
      </c>
      <c r="C9" s="18"/>
      <c r="D9" s="18"/>
      <c r="E9" s="18"/>
      <c r="F9" s="18"/>
      <c r="G9" s="18"/>
      <c r="H9" s="18"/>
      <c r="I9" s="18"/>
      <c r="J9" s="18"/>
      <c r="K9" s="18"/>
      <c r="L9" s="18"/>
      <c r="M9" s="18"/>
      <c r="N9" s="18"/>
      <c r="O9" s="14">
        <f>SUM(C9:N9)</f>
        <v>0</v>
      </c>
    </row>
    <row r="10" spans="1:15" ht="15.75" x14ac:dyDescent="0.25">
      <c r="A10" s="20" t="s">
        <v>6</v>
      </c>
      <c r="B10" s="19" t="s">
        <v>31</v>
      </c>
      <c r="C10" s="18"/>
      <c r="D10" s="18"/>
      <c r="E10" s="18"/>
      <c r="F10" s="18"/>
      <c r="G10" s="18"/>
      <c r="H10" s="18"/>
      <c r="I10" s="18"/>
      <c r="J10" s="18"/>
      <c r="K10" s="18"/>
      <c r="L10" s="18"/>
      <c r="M10" s="18"/>
      <c r="N10" s="18"/>
      <c r="O10" s="14">
        <f>SUM(C10:N10)</f>
        <v>0</v>
      </c>
    </row>
    <row r="11" spans="1:15" ht="15.75" x14ac:dyDescent="0.25">
      <c r="A11" s="20" t="s">
        <v>6</v>
      </c>
      <c r="B11" s="19" t="s">
        <v>32</v>
      </c>
      <c r="C11" s="18"/>
      <c r="D11" s="18"/>
      <c r="E11" s="18"/>
      <c r="F11" s="18"/>
      <c r="G11" s="18"/>
      <c r="H11" s="18"/>
      <c r="I11" s="18"/>
      <c r="J11" s="18"/>
      <c r="K11" s="18"/>
      <c r="L11" s="18"/>
      <c r="M11" s="18"/>
      <c r="N11" s="18"/>
      <c r="O11" s="14">
        <f t="shared" ref="O11:O12" si="2">SUM(C11:N11)</f>
        <v>0</v>
      </c>
    </row>
    <row r="12" spans="1:15" ht="15.75" x14ac:dyDescent="0.25">
      <c r="A12" s="20" t="s">
        <v>6</v>
      </c>
      <c r="B12" s="19" t="s">
        <v>57</v>
      </c>
      <c r="C12" s="18"/>
      <c r="D12" s="18"/>
      <c r="E12" s="18"/>
      <c r="F12" s="18"/>
      <c r="G12" s="18"/>
      <c r="H12" s="18"/>
      <c r="I12" s="18"/>
      <c r="J12" s="18"/>
      <c r="K12" s="18"/>
      <c r="L12" s="18"/>
      <c r="M12" s="18"/>
      <c r="N12" s="18"/>
      <c r="O12" s="14">
        <f t="shared" si="2"/>
        <v>0</v>
      </c>
    </row>
    <row r="13" spans="1:15" ht="15.75" x14ac:dyDescent="0.25">
      <c r="A13" s="16" t="s">
        <v>8</v>
      </c>
      <c r="B13" s="17" t="s">
        <v>33</v>
      </c>
      <c r="C13" s="7">
        <f>SUM(C8:C12)</f>
        <v>0</v>
      </c>
      <c r="D13" s="7">
        <f>SUM(D8:D12)</f>
        <v>0</v>
      </c>
      <c r="E13" s="7">
        <f t="shared" ref="E13:N13" si="3">SUM(E8:E12)</f>
        <v>0</v>
      </c>
      <c r="F13" s="7">
        <f t="shared" si="3"/>
        <v>0</v>
      </c>
      <c r="G13" s="7">
        <f t="shared" si="3"/>
        <v>0</v>
      </c>
      <c r="H13" s="7">
        <f t="shared" si="3"/>
        <v>0</v>
      </c>
      <c r="I13" s="7">
        <f t="shared" si="3"/>
        <v>0</v>
      </c>
      <c r="J13" s="7">
        <f t="shared" si="3"/>
        <v>0</v>
      </c>
      <c r="K13" s="7">
        <f t="shared" si="3"/>
        <v>0</v>
      </c>
      <c r="L13" s="7">
        <f t="shared" si="3"/>
        <v>0</v>
      </c>
      <c r="M13" s="7">
        <f t="shared" si="3"/>
        <v>0</v>
      </c>
      <c r="N13" s="7">
        <f t="shared" si="3"/>
        <v>0</v>
      </c>
      <c r="O13" s="14">
        <f>SUM(C13:N13)</f>
        <v>0</v>
      </c>
    </row>
    <row r="14" spans="1:15" ht="15.75" x14ac:dyDescent="0.25">
      <c r="A14" s="16" t="s">
        <v>7</v>
      </c>
      <c r="B14" s="17" t="s">
        <v>34</v>
      </c>
      <c r="C14" s="7">
        <f t="shared" ref="C14:N14" si="4">SUM(C6 + C13)</f>
        <v>10000</v>
      </c>
      <c r="D14" s="7">
        <f t="shared" si="4"/>
        <v>10000</v>
      </c>
      <c r="E14" s="7">
        <f t="shared" si="4"/>
        <v>10000</v>
      </c>
      <c r="F14" s="7">
        <f t="shared" si="4"/>
        <v>10000</v>
      </c>
      <c r="G14" s="7">
        <f t="shared" si="4"/>
        <v>10000</v>
      </c>
      <c r="H14" s="7">
        <f t="shared" si="4"/>
        <v>10000</v>
      </c>
      <c r="I14" s="7">
        <f t="shared" si="4"/>
        <v>10000</v>
      </c>
      <c r="J14" s="7">
        <f t="shared" si="4"/>
        <v>10000</v>
      </c>
      <c r="K14" s="7">
        <f t="shared" si="4"/>
        <v>10000</v>
      </c>
      <c r="L14" s="7">
        <f t="shared" si="4"/>
        <v>10000</v>
      </c>
      <c r="M14" s="7">
        <f t="shared" si="4"/>
        <v>10000</v>
      </c>
      <c r="N14" s="7">
        <f t="shared" si="4"/>
        <v>10000</v>
      </c>
      <c r="O14" s="10"/>
    </row>
    <row r="15" spans="1:15" ht="15.75" x14ac:dyDescent="0.25">
      <c r="A15" s="23"/>
      <c r="B15" s="22" t="s">
        <v>35</v>
      </c>
      <c r="C15" s="21"/>
      <c r="D15" s="21"/>
      <c r="E15" s="21"/>
      <c r="F15" s="21"/>
      <c r="G15" s="21"/>
      <c r="H15" s="21"/>
      <c r="I15" s="21"/>
      <c r="J15" s="21"/>
      <c r="K15" s="21"/>
      <c r="L15" s="21"/>
      <c r="M15" s="21"/>
      <c r="N15" s="21"/>
      <c r="O15" s="10"/>
    </row>
    <row r="16" spans="1:15" ht="15.75" x14ac:dyDescent="0.25">
      <c r="A16" s="20"/>
      <c r="B16" s="19" t="s">
        <v>36</v>
      </c>
      <c r="C16" s="18"/>
      <c r="D16" s="18"/>
      <c r="E16" s="18"/>
      <c r="F16" s="18"/>
      <c r="G16" s="18"/>
      <c r="H16" s="18"/>
      <c r="I16" s="18"/>
      <c r="J16" s="18"/>
      <c r="K16" s="18"/>
      <c r="L16" s="18"/>
      <c r="M16" s="18"/>
      <c r="N16" s="18"/>
      <c r="O16" s="14">
        <f t="shared" ref="O16:O34" si="5">SUM(C16:N16)</f>
        <v>0</v>
      </c>
    </row>
    <row r="17" spans="1:15" ht="15.75" x14ac:dyDescent="0.25">
      <c r="A17" s="20" t="s">
        <v>6</v>
      </c>
      <c r="B17" s="19" t="s">
        <v>37</v>
      </c>
      <c r="C17" s="18"/>
      <c r="D17" s="18"/>
      <c r="E17" s="18"/>
      <c r="F17" s="18"/>
      <c r="G17" s="18"/>
      <c r="H17" s="18"/>
      <c r="I17" s="18"/>
      <c r="J17" s="18"/>
      <c r="K17" s="18"/>
      <c r="L17" s="18"/>
      <c r="M17" s="18"/>
      <c r="N17" s="18"/>
      <c r="O17" s="14">
        <f t="shared" si="5"/>
        <v>0</v>
      </c>
    </row>
    <row r="18" spans="1:15" ht="15.75" x14ac:dyDescent="0.25">
      <c r="A18" s="20" t="s">
        <v>6</v>
      </c>
      <c r="B18" s="19" t="s">
        <v>38</v>
      </c>
      <c r="C18" s="18"/>
      <c r="D18" s="18"/>
      <c r="E18" s="18"/>
      <c r="F18" s="18"/>
      <c r="G18" s="18"/>
      <c r="H18" s="18"/>
      <c r="I18" s="18"/>
      <c r="J18" s="18"/>
      <c r="K18" s="18"/>
      <c r="L18" s="18"/>
      <c r="M18" s="18"/>
      <c r="N18" s="18"/>
      <c r="O18" s="14">
        <f t="shared" si="5"/>
        <v>0</v>
      </c>
    </row>
    <row r="19" spans="1:15" ht="15.75" x14ac:dyDescent="0.25">
      <c r="A19" s="20" t="s">
        <v>6</v>
      </c>
      <c r="B19" s="19" t="s">
        <v>39</v>
      </c>
      <c r="C19" s="18"/>
      <c r="D19" s="18"/>
      <c r="E19" s="18"/>
      <c r="F19" s="18"/>
      <c r="G19" s="18"/>
      <c r="H19" s="18"/>
      <c r="I19" s="18"/>
      <c r="J19" s="18"/>
      <c r="K19" s="18"/>
      <c r="L19" s="18"/>
      <c r="M19" s="18"/>
      <c r="N19" s="18"/>
      <c r="O19" s="14">
        <f t="shared" si="5"/>
        <v>0</v>
      </c>
    </row>
    <row r="20" spans="1:15" ht="15.75" x14ac:dyDescent="0.25">
      <c r="A20" s="20" t="s">
        <v>6</v>
      </c>
      <c r="B20" s="19" t="s">
        <v>40</v>
      </c>
      <c r="C20" s="18"/>
      <c r="D20" s="18"/>
      <c r="E20" s="18"/>
      <c r="F20" s="18"/>
      <c r="G20" s="18"/>
      <c r="H20" s="18"/>
      <c r="I20" s="18"/>
      <c r="J20" s="18"/>
      <c r="K20" s="18"/>
      <c r="L20" s="18"/>
      <c r="M20" s="18"/>
      <c r="N20" s="18"/>
      <c r="O20" s="14">
        <f t="shared" si="5"/>
        <v>0</v>
      </c>
    </row>
    <row r="21" spans="1:15" ht="15.75" x14ac:dyDescent="0.25">
      <c r="A21" s="20" t="s">
        <v>6</v>
      </c>
      <c r="B21" s="19" t="s">
        <v>41</v>
      </c>
      <c r="C21" s="18"/>
      <c r="D21" s="18"/>
      <c r="E21" s="18"/>
      <c r="F21" s="18"/>
      <c r="G21" s="18"/>
      <c r="H21" s="18"/>
      <c r="I21" s="18"/>
      <c r="J21" s="18"/>
      <c r="K21" s="18"/>
      <c r="L21" s="18"/>
      <c r="M21" s="18"/>
      <c r="N21" s="18"/>
      <c r="O21" s="14">
        <f t="shared" si="5"/>
        <v>0</v>
      </c>
    </row>
    <row r="22" spans="1:15" ht="15.75" x14ac:dyDescent="0.25">
      <c r="A22" s="20" t="s">
        <v>6</v>
      </c>
      <c r="B22" s="19" t="s">
        <v>42</v>
      </c>
      <c r="C22" s="18"/>
      <c r="D22" s="18"/>
      <c r="E22" s="18"/>
      <c r="F22" s="18"/>
      <c r="G22" s="18"/>
      <c r="H22" s="18"/>
      <c r="I22" s="18"/>
      <c r="J22" s="18"/>
      <c r="K22" s="18"/>
      <c r="L22" s="18"/>
      <c r="M22" s="18"/>
      <c r="N22" s="18"/>
      <c r="O22" s="14">
        <f t="shared" si="5"/>
        <v>0</v>
      </c>
    </row>
    <row r="23" spans="1:15" ht="15.75" x14ac:dyDescent="0.25">
      <c r="A23" s="20" t="s">
        <v>6</v>
      </c>
      <c r="B23" s="19" t="s">
        <v>43</v>
      </c>
      <c r="C23" s="18"/>
      <c r="D23" s="18"/>
      <c r="E23" s="18"/>
      <c r="F23" s="18"/>
      <c r="G23" s="18"/>
      <c r="H23" s="18"/>
      <c r="I23" s="18"/>
      <c r="J23" s="18"/>
      <c r="K23" s="18"/>
      <c r="L23" s="18"/>
      <c r="M23" s="18"/>
      <c r="N23" s="18"/>
      <c r="O23" s="14">
        <f t="shared" si="5"/>
        <v>0</v>
      </c>
    </row>
    <row r="24" spans="1:15" ht="15.75" x14ac:dyDescent="0.25">
      <c r="A24" s="20" t="s">
        <v>6</v>
      </c>
      <c r="B24" s="19" t="s">
        <v>44</v>
      </c>
      <c r="C24" s="18"/>
      <c r="D24" s="18"/>
      <c r="E24" s="18"/>
      <c r="F24" s="18"/>
      <c r="G24" s="18"/>
      <c r="H24" s="18"/>
      <c r="I24" s="18"/>
      <c r="J24" s="18"/>
      <c r="K24" s="18"/>
      <c r="L24" s="18"/>
      <c r="M24" s="18"/>
      <c r="N24" s="18"/>
      <c r="O24" s="14">
        <f t="shared" si="5"/>
        <v>0</v>
      </c>
    </row>
    <row r="25" spans="1:15" ht="15.75" x14ac:dyDescent="0.25">
      <c r="A25" s="20" t="s">
        <v>6</v>
      </c>
      <c r="B25" s="19" t="s">
        <v>45</v>
      </c>
      <c r="C25" s="18"/>
      <c r="D25" s="18"/>
      <c r="E25" s="18"/>
      <c r="F25" s="18"/>
      <c r="G25" s="18"/>
      <c r="H25" s="18"/>
      <c r="I25" s="18"/>
      <c r="J25" s="18"/>
      <c r="K25" s="18"/>
      <c r="L25" s="18"/>
      <c r="M25" s="18"/>
      <c r="N25" s="18"/>
      <c r="O25" s="14">
        <f t="shared" si="5"/>
        <v>0</v>
      </c>
    </row>
    <row r="26" spans="1:15" ht="15.75" x14ac:dyDescent="0.25">
      <c r="A26" s="20" t="s">
        <v>6</v>
      </c>
      <c r="B26" s="19" t="s">
        <v>46</v>
      </c>
      <c r="C26" s="18"/>
      <c r="D26" s="18"/>
      <c r="E26" s="18"/>
      <c r="F26" s="18"/>
      <c r="G26" s="18"/>
      <c r="H26" s="18"/>
      <c r="I26" s="18"/>
      <c r="J26" s="18"/>
      <c r="K26" s="18"/>
      <c r="L26" s="18"/>
      <c r="M26" s="18"/>
      <c r="N26" s="18"/>
      <c r="O26" s="14">
        <f t="shared" si="5"/>
        <v>0</v>
      </c>
    </row>
    <row r="27" spans="1:15" ht="15.75" x14ac:dyDescent="0.25">
      <c r="A27" s="20" t="s">
        <v>6</v>
      </c>
      <c r="B27" s="19" t="s">
        <v>47</v>
      </c>
      <c r="C27" s="18"/>
      <c r="D27" s="18"/>
      <c r="E27" s="18"/>
      <c r="F27" s="18"/>
      <c r="G27" s="18"/>
      <c r="H27" s="18"/>
      <c r="I27" s="18"/>
      <c r="J27" s="18"/>
      <c r="K27" s="18"/>
      <c r="L27" s="18"/>
      <c r="M27" s="18"/>
      <c r="N27" s="18"/>
      <c r="O27" s="14">
        <f t="shared" si="5"/>
        <v>0</v>
      </c>
    </row>
    <row r="28" spans="1:15" ht="15.75" x14ac:dyDescent="0.25">
      <c r="A28" s="20" t="s">
        <v>6</v>
      </c>
      <c r="B28" s="19" t="s">
        <v>48</v>
      </c>
      <c r="C28" s="18"/>
      <c r="D28" s="18"/>
      <c r="E28" s="18"/>
      <c r="F28" s="18"/>
      <c r="G28" s="18"/>
      <c r="H28" s="18"/>
      <c r="I28" s="18"/>
      <c r="J28" s="18"/>
      <c r="K28" s="18"/>
      <c r="L28" s="18"/>
      <c r="M28" s="18"/>
      <c r="N28" s="18"/>
      <c r="O28" s="14">
        <f t="shared" si="5"/>
        <v>0</v>
      </c>
    </row>
    <row r="29" spans="1:15" ht="15.75" x14ac:dyDescent="0.25">
      <c r="A29" s="20" t="s">
        <v>6</v>
      </c>
      <c r="B29" s="19" t="s">
        <v>49</v>
      </c>
      <c r="C29" s="18"/>
      <c r="D29" s="18"/>
      <c r="E29" s="18"/>
      <c r="F29" s="18"/>
      <c r="G29" s="18"/>
      <c r="H29" s="18"/>
      <c r="I29" s="18"/>
      <c r="J29" s="18"/>
      <c r="K29" s="18"/>
      <c r="L29" s="18"/>
      <c r="M29" s="18"/>
      <c r="N29" s="18"/>
      <c r="O29" s="14">
        <f t="shared" si="5"/>
        <v>0</v>
      </c>
    </row>
    <row r="30" spans="1:15" ht="15.75" x14ac:dyDescent="0.25">
      <c r="A30" s="20" t="s">
        <v>6</v>
      </c>
      <c r="B30" s="19" t="s">
        <v>50</v>
      </c>
      <c r="C30" s="18"/>
      <c r="D30" s="18"/>
      <c r="E30" s="18"/>
      <c r="F30" s="18"/>
      <c r="G30" s="18"/>
      <c r="H30" s="18"/>
      <c r="I30" s="18"/>
      <c r="J30" s="18"/>
      <c r="K30" s="18"/>
      <c r="L30" s="18"/>
      <c r="M30" s="18"/>
      <c r="N30" s="18"/>
      <c r="O30" s="14">
        <f t="shared" si="5"/>
        <v>0</v>
      </c>
    </row>
    <row r="31" spans="1:15" ht="15.75" x14ac:dyDescent="0.25">
      <c r="A31" s="20" t="s">
        <v>6</v>
      </c>
      <c r="B31" s="19" t="s">
        <v>51</v>
      </c>
      <c r="C31" s="18"/>
      <c r="D31" s="18"/>
      <c r="E31" s="18"/>
      <c r="F31" s="18"/>
      <c r="G31" s="18"/>
      <c r="H31" s="18"/>
      <c r="I31" s="18"/>
      <c r="J31" s="18"/>
      <c r="K31" s="18"/>
      <c r="L31" s="18"/>
      <c r="M31" s="18"/>
      <c r="N31" s="18"/>
      <c r="O31" s="14">
        <f t="shared" si="5"/>
        <v>0</v>
      </c>
    </row>
    <row r="32" spans="1:15" ht="15.75" x14ac:dyDescent="0.25">
      <c r="A32" s="20" t="s">
        <v>6</v>
      </c>
      <c r="B32" s="19" t="s">
        <v>56</v>
      </c>
      <c r="C32" s="18"/>
      <c r="D32" s="18"/>
      <c r="E32" s="18"/>
      <c r="F32" s="18"/>
      <c r="G32" s="18"/>
      <c r="H32" s="18"/>
      <c r="I32" s="18"/>
      <c r="J32" s="18"/>
      <c r="K32" s="18"/>
      <c r="L32" s="18"/>
      <c r="M32" s="18"/>
      <c r="N32" s="18"/>
      <c r="O32" s="14">
        <f t="shared" si="5"/>
        <v>0</v>
      </c>
    </row>
    <row r="33" spans="1:15" ht="15.75" x14ac:dyDescent="0.25">
      <c r="A33" s="16" t="s">
        <v>5</v>
      </c>
      <c r="B33" s="17" t="s">
        <v>53</v>
      </c>
      <c r="C33" s="7">
        <f t="shared" ref="C33:N33" si="6">SUM(C16:C32)</f>
        <v>0</v>
      </c>
      <c r="D33" s="7">
        <f t="shared" si="6"/>
        <v>0</v>
      </c>
      <c r="E33" s="7">
        <f t="shared" si="6"/>
        <v>0</v>
      </c>
      <c r="F33" s="7">
        <f t="shared" si="6"/>
        <v>0</v>
      </c>
      <c r="G33" s="7">
        <f t="shared" si="6"/>
        <v>0</v>
      </c>
      <c r="H33" s="7">
        <f t="shared" si="6"/>
        <v>0</v>
      </c>
      <c r="I33" s="7">
        <f t="shared" si="6"/>
        <v>0</v>
      </c>
      <c r="J33" s="7">
        <f t="shared" si="6"/>
        <v>0</v>
      </c>
      <c r="K33" s="7">
        <f t="shared" si="6"/>
        <v>0</v>
      </c>
      <c r="L33" s="7">
        <f t="shared" si="6"/>
        <v>0</v>
      </c>
      <c r="M33" s="7">
        <f t="shared" si="6"/>
        <v>0</v>
      </c>
      <c r="N33" s="7">
        <f t="shared" si="6"/>
        <v>0</v>
      </c>
      <c r="O33" s="14">
        <f t="shared" si="5"/>
        <v>0</v>
      </c>
    </row>
    <row r="34" spans="1:15" ht="15.75" x14ac:dyDescent="0.25">
      <c r="A34" s="9"/>
      <c r="B34" s="15" t="s">
        <v>54</v>
      </c>
      <c r="C34" s="7">
        <f t="shared" ref="C34:N34" si="7">C13-C33</f>
        <v>0</v>
      </c>
      <c r="D34" s="7">
        <f t="shared" si="7"/>
        <v>0</v>
      </c>
      <c r="E34" s="7">
        <f t="shared" si="7"/>
        <v>0</v>
      </c>
      <c r="F34" s="7">
        <f t="shared" si="7"/>
        <v>0</v>
      </c>
      <c r="G34" s="7">
        <f t="shared" si="7"/>
        <v>0</v>
      </c>
      <c r="H34" s="7">
        <f t="shared" si="7"/>
        <v>0</v>
      </c>
      <c r="I34" s="7">
        <f t="shared" si="7"/>
        <v>0</v>
      </c>
      <c r="J34" s="7">
        <f t="shared" si="7"/>
        <v>0</v>
      </c>
      <c r="K34" s="7">
        <f t="shared" si="7"/>
        <v>0</v>
      </c>
      <c r="L34" s="7">
        <f t="shared" si="7"/>
        <v>0</v>
      </c>
      <c r="M34" s="7">
        <f t="shared" si="7"/>
        <v>0</v>
      </c>
      <c r="N34" s="7">
        <f t="shared" si="7"/>
        <v>0</v>
      </c>
      <c r="O34" s="14">
        <f t="shared" si="5"/>
        <v>0</v>
      </c>
    </row>
    <row r="35" spans="1:15" ht="15.75" x14ac:dyDescent="0.25">
      <c r="A35" s="9"/>
      <c r="B35" s="13"/>
      <c r="C35" s="12"/>
      <c r="D35" s="12"/>
      <c r="E35" s="12"/>
      <c r="F35" s="12"/>
      <c r="G35" s="12"/>
      <c r="H35" s="12"/>
      <c r="I35" s="12"/>
      <c r="J35" s="12"/>
      <c r="K35" s="12"/>
      <c r="L35" s="12"/>
      <c r="M35" s="12"/>
      <c r="N35" s="12"/>
      <c r="O35" s="10"/>
    </row>
    <row r="36" spans="1:15" ht="15.75" x14ac:dyDescent="0.25">
      <c r="A36" s="9"/>
      <c r="B36" s="8" t="s">
        <v>55</v>
      </c>
      <c r="C36" s="7">
        <f t="shared" ref="C36:N36" si="8">C14-C33</f>
        <v>10000</v>
      </c>
      <c r="D36" s="7">
        <f t="shared" si="8"/>
        <v>10000</v>
      </c>
      <c r="E36" s="7">
        <f t="shared" si="8"/>
        <v>10000</v>
      </c>
      <c r="F36" s="7">
        <f t="shared" si="8"/>
        <v>10000</v>
      </c>
      <c r="G36" s="7">
        <f t="shared" si="8"/>
        <v>10000</v>
      </c>
      <c r="H36" s="7">
        <f t="shared" si="8"/>
        <v>10000</v>
      </c>
      <c r="I36" s="7">
        <f t="shared" si="8"/>
        <v>10000</v>
      </c>
      <c r="J36" s="7">
        <f t="shared" si="8"/>
        <v>10000</v>
      </c>
      <c r="K36" s="7">
        <f t="shared" si="8"/>
        <v>10000</v>
      </c>
      <c r="L36" s="7">
        <f t="shared" si="8"/>
        <v>10000</v>
      </c>
      <c r="M36" s="7">
        <f t="shared" si="8"/>
        <v>10000</v>
      </c>
      <c r="N36" s="7">
        <f t="shared" si="8"/>
        <v>10000</v>
      </c>
      <c r="O36" s="36"/>
    </row>
    <row r="37" spans="1:15" x14ac:dyDescent="0.25">
      <c r="A37" s="35"/>
      <c r="B37" s="29"/>
      <c r="C37" s="4"/>
      <c r="D37" s="4"/>
      <c r="E37" s="4"/>
      <c r="F37" s="4"/>
      <c r="G37" s="4"/>
      <c r="H37" s="4"/>
      <c r="I37" s="4"/>
      <c r="J37" s="4"/>
      <c r="K37" s="4"/>
      <c r="L37" s="4"/>
      <c r="M37" s="4"/>
      <c r="N37" s="4"/>
      <c r="O37" s="4"/>
    </row>
    <row r="38" spans="1:15" x14ac:dyDescent="0.25">
      <c r="A38" s="34"/>
      <c r="B38" s="4"/>
      <c r="C38" s="4"/>
      <c r="D38" s="4"/>
      <c r="E38" s="4"/>
      <c r="F38" s="4"/>
      <c r="G38" s="4"/>
      <c r="H38" s="4"/>
      <c r="I38" s="4"/>
      <c r="J38" s="4"/>
      <c r="K38" s="4"/>
      <c r="L38" s="4"/>
      <c r="M38" s="4"/>
      <c r="N38" s="4"/>
      <c r="O38" s="4"/>
    </row>
    <row r="39" spans="1:15" ht="23.25" x14ac:dyDescent="0.25">
      <c r="A39" s="42" t="s">
        <v>13</v>
      </c>
      <c r="B39" s="33"/>
      <c r="C39" s="32"/>
      <c r="D39" s="30" t="str">
        <f>D1</f>
        <v>Name:</v>
      </c>
      <c r="E39" s="31">
        <f>E1</f>
        <v>0</v>
      </c>
      <c r="F39" s="31"/>
      <c r="G39" s="30"/>
      <c r="H39" s="30"/>
      <c r="I39" s="29"/>
      <c r="J39" s="29"/>
      <c r="K39" s="29"/>
      <c r="L39" s="29"/>
      <c r="M39" s="29"/>
      <c r="N39" s="29"/>
      <c r="O39" s="28"/>
    </row>
    <row r="40" spans="1:15" ht="15" customHeight="1" x14ac:dyDescent="0.25">
      <c r="A40" s="221" t="s">
        <v>59</v>
      </c>
      <c r="B40" s="222"/>
      <c r="C40" s="27" t="s">
        <v>16</v>
      </c>
      <c r="D40" s="26" t="s">
        <v>17</v>
      </c>
      <c r="E40" s="26" t="s">
        <v>18</v>
      </c>
      <c r="F40" s="26" t="s">
        <v>19</v>
      </c>
      <c r="G40" s="26" t="s">
        <v>20</v>
      </c>
      <c r="H40" s="26" t="s">
        <v>21</v>
      </c>
      <c r="I40" s="27" t="s">
        <v>22</v>
      </c>
      <c r="J40" s="26" t="s">
        <v>23</v>
      </c>
      <c r="K40" s="27" t="s">
        <v>24</v>
      </c>
      <c r="L40" s="26" t="s">
        <v>25</v>
      </c>
      <c r="M40" s="27" t="s">
        <v>26</v>
      </c>
      <c r="N40" s="26" t="s">
        <v>27</v>
      </c>
      <c r="O40" s="225" t="s">
        <v>58</v>
      </c>
    </row>
    <row r="41" spans="1:15" ht="15.75" customHeight="1" x14ac:dyDescent="0.25">
      <c r="A41" s="223"/>
      <c r="B41" s="224"/>
      <c r="C41" s="168">
        <f>EOMONTH(N4,0)+1</f>
        <v>45292</v>
      </c>
      <c r="D41" s="168">
        <f t="shared" ref="D41:N41" si="9">EOMONTH(C41,0)+1</f>
        <v>45323</v>
      </c>
      <c r="E41" s="168">
        <f t="shared" si="9"/>
        <v>45352</v>
      </c>
      <c r="F41" s="168">
        <f t="shared" si="9"/>
        <v>45383</v>
      </c>
      <c r="G41" s="168">
        <f t="shared" si="9"/>
        <v>45413</v>
      </c>
      <c r="H41" s="168">
        <f t="shared" si="9"/>
        <v>45444</v>
      </c>
      <c r="I41" s="168">
        <f t="shared" si="9"/>
        <v>45474</v>
      </c>
      <c r="J41" s="168">
        <f t="shared" si="9"/>
        <v>45505</v>
      </c>
      <c r="K41" s="168">
        <f t="shared" si="9"/>
        <v>45536</v>
      </c>
      <c r="L41" s="168">
        <f t="shared" si="9"/>
        <v>45566</v>
      </c>
      <c r="M41" s="168">
        <f t="shared" si="9"/>
        <v>45597</v>
      </c>
      <c r="N41" s="168">
        <f t="shared" si="9"/>
        <v>45627</v>
      </c>
      <c r="O41" s="225"/>
    </row>
    <row r="42" spans="1:15" ht="15.75" x14ac:dyDescent="0.25">
      <c r="A42" s="23"/>
      <c r="B42" s="25"/>
      <c r="C42" s="25"/>
      <c r="D42" s="25"/>
      <c r="E42" s="25"/>
      <c r="F42" s="25"/>
      <c r="G42" s="25"/>
      <c r="H42" s="25"/>
      <c r="I42" s="25"/>
      <c r="J42" s="25"/>
      <c r="K42" s="25"/>
      <c r="L42" s="25"/>
      <c r="M42" s="25"/>
      <c r="N42" s="25"/>
      <c r="O42" s="24"/>
    </row>
    <row r="43" spans="1:15" ht="15.75" x14ac:dyDescent="0.25">
      <c r="A43" s="9" t="s">
        <v>9</v>
      </c>
      <c r="B43" s="8" t="s">
        <v>28</v>
      </c>
      <c r="C43" s="7">
        <f>N36</f>
        <v>10000</v>
      </c>
      <c r="D43" s="7">
        <f t="shared" ref="D43:N43" si="10">C73</f>
        <v>10000</v>
      </c>
      <c r="E43" s="7">
        <f t="shared" si="10"/>
        <v>10000</v>
      </c>
      <c r="F43" s="7">
        <f t="shared" si="10"/>
        <v>10000</v>
      </c>
      <c r="G43" s="7">
        <f t="shared" si="10"/>
        <v>10000</v>
      </c>
      <c r="H43" s="7">
        <f t="shared" si="10"/>
        <v>10000</v>
      </c>
      <c r="I43" s="7">
        <f t="shared" si="10"/>
        <v>10000</v>
      </c>
      <c r="J43" s="7">
        <f t="shared" si="10"/>
        <v>10000</v>
      </c>
      <c r="K43" s="7">
        <f t="shared" si="10"/>
        <v>10000</v>
      </c>
      <c r="L43" s="7">
        <f t="shared" si="10"/>
        <v>10000</v>
      </c>
      <c r="M43" s="7">
        <f t="shared" si="10"/>
        <v>10000</v>
      </c>
      <c r="N43" s="7">
        <f t="shared" si="10"/>
        <v>10000</v>
      </c>
      <c r="O43" s="10"/>
    </row>
    <row r="44" spans="1:15" ht="15.75" x14ac:dyDescent="0.25">
      <c r="A44" s="23"/>
      <c r="B44" s="22" t="s">
        <v>29</v>
      </c>
      <c r="C44" s="21"/>
      <c r="D44" s="21"/>
      <c r="E44" s="21"/>
      <c r="F44" s="21"/>
      <c r="G44" s="21"/>
      <c r="H44" s="21"/>
      <c r="I44" s="21"/>
      <c r="J44" s="21"/>
      <c r="K44" s="21"/>
      <c r="L44" s="21"/>
      <c r="M44" s="21"/>
      <c r="N44" s="21"/>
      <c r="O44" s="10"/>
    </row>
    <row r="45" spans="1:15" ht="15.75" x14ac:dyDescent="0.25">
      <c r="A45" s="20"/>
      <c r="B45" s="19" t="s">
        <v>52</v>
      </c>
      <c r="C45" s="18"/>
      <c r="D45" s="18"/>
      <c r="E45" s="18"/>
      <c r="F45" s="18"/>
      <c r="G45" s="18"/>
      <c r="H45" s="18"/>
      <c r="I45" s="18"/>
      <c r="J45" s="18"/>
      <c r="K45" s="18"/>
      <c r="L45" s="18"/>
      <c r="M45" s="18"/>
      <c r="N45" s="18"/>
      <c r="O45" s="14">
        <f>SUM(C45:N45)</f>
        <v>0</v>
      </c>
    </row>
    <row r="46" spans="1:15" ht="15.75" x14ac:dyDescent="0.25">
      <c r="A46" s="20" t="s">
        <v>6</v>
      </c>
      <c r="B46" s="19" t="s">
        <v>30</v>
      </c>
      <c r="C46" s="18"/>
      <c r="D46" s="18"/>
      <c r="E46" s="18"/>
      <c r="F46" s="18"/>
      <c r="G46" s="18"/>
      <c r="H46" s="18"/>
      <c r="I46" s="18"/>
      <c r="J46" s="18"/>
      <c r="K46" s="18"/>
      <c r="L46" s="18"/>
      <c r="M46" s="18"/>
      <c r="N46" s="18"/>
      <c r="O46" s="14">
        <f>SUM(C46:N46)</f>
        <v>0</v>
      </c>
    </row>
    <row r="47" spans="1:15" ht="15.75" x14ac:dyDescent="0.25">
      <c r="A47" s="20" t="s">
        <v>6</v>
      </c>
      <c r="B47" s="19" t="s">
        <v>31</v>
      </c>
      <c r="C47" s="18"/>
      <c r="D47" s="18"/>
      <c r="E47" s="18"/>
      <c r="F47" s="18"/>
      <c r="G47" s="18"/>
      <c r="H47" s="18"/>
      <c r="I47" s="18"/>
      <c r="J47" s="18"/>
      <c r="K47" s="18"/>
      <c r="L47" s="18"/>
      <c r="M47" s="18"/>
      <c r="N47" s="18"/>
      <c r="O47" s="14">
        <f>SUM(C47:N47)</f>
        <v>0</v>
      </c>
    </row>
    <row r="48" spans="1:15" ht="15.75" x14ac:dyDescent="0.25">
      <c r="A48" s="20" t="s">
        <v>6</v>
      </c>
      <c r="B48" s="19" t="s">
        <v>32</v>
      </c>
      <c r="C48" s="18"/>
      <c r="D48" s="18"/>
      <c r="E48" s="18"/>
      <c r="F48" s="18"/>
      <c r="G48" s="18"/>
      <c r="H48" s="18"/>
      <c r="I48" s="18"/>
      <c r="J48" s="18"/>
      <c r="K48" s="18"/>
      <c r="L48" s="18"/>
      <c r="M48" s="18"/>
      <c r="N48" s="18"/>
      <c r="O48" s="14">
        <f t="shared" ref="O48:O49" si="11">SUM(C48:N48)</f>
        <v>0</v>
      </c>
    </row>
    <row r="49" spans="1:15" ht="15.75" x14ac:dyDescent="0.25">
      <c r="A49" s="20" t="s">
        <v>6</v>
      </c>
      <c r="B49" s="19" t="s">
        <v>57</v>
      </c>
      <c r="C49" s="18"/>
      <c r="D49" s="18"/>
      <c r="E49" s="18"/>
      <c r="F49" s="18"/>
      <c r="G49" s="18"/>
      <c r="H49" s="18"/>
      <c r="I49" s="18"/>
      <c r="J49" s="18"/>
      <c r="K49" s="18"/>
      <c r="L49" s="18"/>
      <c r="M49" s="18"/>
      <c r="N49" s="18"/>
      <c r="O49" s="14">
        <f t="shared" si="11"/>
        <v>0</v>
      </c>
    </row>
    <row r="50" spans="1:15" ht="15.75" x14ac:dyDescent="0.25">
      <c r="A50" s="16" t="s">
        <v>8</v>
      </c>
      <c r="B50" s="17" t="s">
        <v>33</v>
      </c>
      <c r="C50" s="7">
        <f>SUM(C45:C49)</f>
        <v>0</v>
      </c>
      <c r="D50" s="7">
        <f t="shared" ref="D50:N50" si="12">SUM(D45:D49)</f>
        <v>0</v>
      </c>
      <c r="E50" s="7">
        <f t="shared" si="12"/>
        <v>0</v>
      </c>
      <c r="F50" s="7">
        <f t="shared" si="12"/>
        <v>0</v>
      </c>
      <c r="G50" s="7">
        <f t="shared" si="12"/>
        <v>0</v>
      </c>
      <c r="H50" s="7">
        <f t="shared" si="12"/>
        <v>0</v>
      </c>
      <c r="I50" s="7">
        <f t="shared" si="12"/>
        <v>0</v>
      </c>
      <c r="J50" s="7">
        <f t="shared" si="12"/>
        <v>0</v>
      </c>
      <c r="K50" s="7">
        <f t="shared" si="12"/>
        <v>0</v>
      </c>
      <c r="L50" s="7">
        <f t="shared" si="12"/>
        <v>0</v>
      </c>
      <c r="M50" s="7">
        <f t="shared" si="12"/>
        <v>0</v>
      </c>
      <c r="N50" s="7">
        <f t="shared" si="12"/>
        <v>0</v>
      </c>
      <c r="O50" s="14">
        <f>SUM(C50:N50)</f>
        <v>0</v>
      </c>
    </row>
    <row r="51" spans="1:15" ht="15.75" x14ac:dyDescent="0.25">
      <c r="A51" s="16" t="s">
        <v>7</v>
      </c>
      <c r="B51" s="17" t="s">
        <v>34</v>
      </c>
      <c r="C51" s="7">
        <f t="shared" ref="C51:N51" si="13">C43 + C50</f>
        <v>10000</v>
      </c>
      <c r="D51" s="7">
        <f t="shared" si="13"/>
        <v>10000</v>
      </c>
      <c r="E51" s="7">
        <f t="shared" si="13"/>
        <v>10000</v>
      </c>
      <c r="F51" s="7">
        <f t="shared" si="13"/>
        <v>10000</v>
      </c>
      <c r="G51" s="7">
        <f t="shared" si="13"/>
        <v>10000</v>
      </c>
      <c r="H51" s="7">
        <f t="shared" si="13"/>
        <v>10000</v>
      </c>
      <c r="I51" s="7">
        <f t="shared" si="13"/>
        <v>10000</v>
      </c>
      <c r="J51" s="7">
        <f t="shared" si="13"/>
        <v>10000</v>
      </c>
      <c r="K51" s="7">
        <f t="shared" si="13"/>
        <v>10000</v>
      </c>
      <c r="L51" s="7">
        <f t="shared" si="13"/>
        <v>10000</v>
      </c>
      <c r="M51" s="7">
        <f t="shared" si="13"/>
        <v>10000</v>
      </c>
      <c r="N51" s="7">
        <f t="shared" si="13"/>
        <v>10000</v>
      </c>
      <c r="O51" s="10"/>
    </row>
    <row r="52" spans="1:15" ht="15.75" x14ac:dyDescent="0.25">
      <c r="A52" s="20"/>
      <c r="B52" s="22" t="s">
        <v>35</v>
      </c>
      <c r="C52" s="21"/>
      <c r="D52" s="21"/>
      <c r="E52" s="21"/>
      <c r="F52" s="21"/>
      <c r="G52" s="21"/>
      <c r="H52" s="21"/>
      <c r="I52" s="21"/>
      <c r="J52" s="21"/>
      <c r="K52" s="21"/>
      <c r="L52" s="21"/>
      <c r="M52" s="21"/>
      <c r="N52" s="21"/>
      <c r="O52" s="10"/>
    </row>
    <row r="53" spans="1:15" ht="15.75" x14ac:dyDescent="0.25">
      <c r="A53" s="20"/>
      <c r="B53" s="19" t="s">
        <v>36</v>
      </c>
      <c r="C53" s="18"/>
      <c r="D53" s="18"/>
      <c r="E53" s="18"/>
      <c r="F53" s="18"/>
      <c r="G53" s="18"/>
      <c r="H53" s="18"/>
      <c r="I53" s="18"/>
      <c r="J53" s="18"/>
      <c r="K53" s="18"/>
      <c r="L53" s="18"/>
      <c r="M53" s="18"/>
      <c r="N53" s="18"/>
      <c r="O53" s="14">
        <f t="shared" ref="O53:O71" si="14">SUM(C53:N53)</f>
        <v>0</v>
      </c>
    </row>
    <row r="54" spans="1:15" ht="15.75" x14ac:dyDescent="0.25">
      <c r="A54" s="20" t="s">
        <v>6</v>
      </c>
      <c r="B54" s="19" t="s">
        <v>37</v>
      </c>
      <c r="C54" s="18"/>
      <c r="D54" s="18"/>
      <c r="E54" s="18"/>
      <c r="F54" s="18"/>
      <c r="G54" s="18"/>
      <c r="H54" s="18"/>
      <c r="I54" s="18"/>
      <c r="J54" s="18"/>
      <c r="K54" s="18"/>
      <c r="L54" s="18"/>
      <c r="M54" s="18"/>
      <c r="N54" s="18"/>
      <c r="O54" s="14">
        <f t="shared" si="14"/>
        <v>0</v>
      </c>
    </row>
    <row r="55" spans="1:15" ht="15.75" x14ac:dyDescent="0.25">
      <c r="A55" s="20" t="s">
        <v>6</v>
      </c>
      <c r="B55" s="19" t="s">
        <v>38</v>
      </c>
      <c r="C55" s="18"/>
      <c r="D55" s="18"/>
      <c r="E55" s="18"/>
      <c r="F55" s="18"/>
      <c r="G55" s="18"/>
      <c r="H55" s="18"/>
      <c r="I55" s="18"/>
      <c r="J55" s="18"/>
      <c r="K55" s="18"/>
      <c r="L55" s="18"/>
      <c r="M55" s="18"/>
      <c r="N55" s="18"/>
      <c r="O55" s="14">
        <f t="shared" si="14"/>
        <v>0</v>
      </c>
    </row>
    <row r="56" spans="1:15" ht="15.75" x14ac:dyDescent="0.25">
      <c r="A56" s="20" t="s">
        <v>6</v>
      </c>
      <c r="B56" s="19" t="s">
        <v>39</v>
      </c>
      <c r="C56" s="18"/>
      <c r="D56" s="18"/>
      <c r="E56" s="18"/>
      <c r="F56" s="18"/>
      <c r="G56" s="18"/>
      <c r="H56" s="18"/>
      <c r="I56" s="18"/>
      <c r="J56" s="18"/>
      <c r="K56" s="18"/>
      <c r="L56" s="18"/>
      <c r="M56" s="18"/>
      <c r="N56" s="18"/>
      <c r="O56" s="14">
        <f t="shared" si="14"/>
        <v>0</v>
      </c>
    </row>
    <row r="57" spans="1:15" ht="15.75" x14ac:dyDescent="0.25">
      <c r="A57" s="20" t="s">
        <v>6</v>
      </c>
      <c r="B57" s="19" t="s">
        <v>40</v>
      </c>
      <c r="C57" s="18"/>
      <c r="D57" s="18"/>
      <c r="E57" s="18"/>
      <c r="F57" s="18"/>
      <c r="G57" s="18"/>
      <c r="H57" s="18"/>
      <c r="I57" s="18"/>
      <c r="J57" s="18"/>
      <c r="K57" s="18"/>
      <c r="L57" s="18"/>
      <c r="M57" s="18"/>
      <c r="N57" s="18"/>
      <c r="O57" s="14">
        <f t="shared" si="14"/>
        <v>0</v>
      </c>
    </row>
    <row r="58" spans="1:15" ht="15.75" x14ac:dyDescent="0.25">
      <c r="A58" s="20" t="s">
        <v>6</v>
      </c>
      <c r="B58" s="19" t="s">
        <v>41</v>
      </c>
      <c r="C58" s="18"/>
      <c r="D58" s="18"/>
      <c r="E58" s="18"/>
      <c r="F58" s="18"/>
      <c r="G58" s="18"/>
      <c r="H58" s="18"/>
      <c r="I58" s="18"/>
      <c r="J58" s="18"/>
      <c r="K58" s="18"/>
      <c r="L58" s="18"/>
      <c r="M58" s="18"/>
      <c r="N58" s="18"/>
      <c r="O58" s="14">
        <f t="shared" si="14"/>
        <v>0</v>
      </c>
    </row>
    <row r="59" spans="1:15" ht="15.75" x14ac:dyDescent="0.25">
      <c r="A59" s="20" t="s">
        <v>6</v>
      </c>
      <c r="B59" s="19" t="s">
        <v>42</v>
      </c>
      <c r="C59" s="18"/>
      <c r="D59" s="18"/>
      <c r="E59" s="18"/>
      <c r="F59" s="18"/>
      <c r="G59" s="18"/>
      <c r="H59" s="18"/>
      <c r="I59" s="18"/>
      <c r="J59" s="18"/>
      <c r="K59" s="18"/>
      <c r="L59" s="18"/>
      <c r="M59" s="18"/>
      <c r="N59" s="18"/>
      <c r="O59" s="14">
        <f t="shared" si="14"/>
        <v>0</v>
      </c>
    </row>
    <row r="60" spans="1:15" ht="15.75" x14ac:dyDescent="0.25">
      <c r="A60" s="20" t="s">
        <v>6</v>
      </c>
      <c r="B60" s="19" t="s">
        <v>43</v>
      </c>
      <c r="C60" s="18"/>
      <c r="D60" s="18"/>
      <c r="E60" s="18"/>
      <c r="F60" s="18"/>
      <c r="G60" s="18"/>
      <c r="H60" s="18"/>
      <c r="I60" s="18"/>
      <c r="J60" s="18"/>
      <c r="K60" s="18"/>
      <c r="L60" s="18"/>
      <c r="M60" s="18"/>
      <c r="N60" s="18"/>
      <c r="O60" s="14">
        <f t="shared" si="14"/>
        <v>0</v>
      </c>
    </row>
    <row r="61" spans="1:15" ht="15.75" x14ac:dyDescent="0.25">
      <c r="A61" s="20" t="s">
        <v>6</v>
      </c>
      <c r="B61" s="19" t="s">
        <v>44</v>
      </c>
      <c r="C61" s="18"/>
      <c r="D61" s="18"/>
      <c r="E61" s="18"/>
      <c r="F61" s="18"/>
      <c r="G61" s="18"/>
      <c r="H61" s="18"/>
      <c r="I61" s="18"/>
      <c r="J61" s="18"/>
      <c r="K61" s="18"/>
      <c r="L61" s="18"/>
      <c r="M61" s="18"/>
      <c r="N61" s="18"/>
      <c r="O61" s="14">
        <f t="shared" si="14"/>
        <v>0</v>
      </c>
    </row>
    <row r="62" spans="1:15" ht="15.75" x14ac:dyDescent="0.25">
      <c r="A62" s="20" t="s">
        <v>6</v>
      </c>
      <c r="B62" s="19" t="s">
        <v>45</v>
      </c>
      <c r="C62" s="18"/>
      <c r="D62" s="18"/>
      <c r="E62" s="18"/>
      <c r="F62" s="18"/>
      <c r="G62" s="18"/>
      <c r="H62" s="18"/>
      <c r="I62" s="18"/>
      <c r="J62" s="18"/>
      <c r="K62" s="18"/>
      <c r="L62" s="18"/>
      <c r="M62" s="18"/>
      <c r="N62" s="18"/>
      <c r="O62" s="14">
        <f t="shared" si="14"/>
        <v>0</v>
      </c>
    </row>
    <row r="63" spans="1:15" ht="15.75" x14ac:dyDescent="0.25">
      <c r="A63" s="20" t="s">
        <v>6</v>
      </c>
      <c r="B63" s="19" t="s">
        <v>46</v>
      </c>
      <c r="C63" s="18"/>
      <c r="D63" s="18"/>
      <c r="E63" s="18"/>
      <c r="F63" s="18"/>
      <c r="G63" s="18"/>
      <c r="H63" s="18"/>
      <c r="I63" s="18"/>
      <c r="J63" s="18"/>
      <c r="K63" s="18"/>
      <c r="L63" s="18"/>
      <c r="M63" s="18"/>
      <c r="N63" s="18"/>
      <c r="O63" s="14">
        <f t="shared" si="14"/>
        <v>0</v>
      </c>
    </row>
    <row r="64" spans="1:15" ht="15.75" x14ac:dyDescent="0.25">
      <c r="A64" s="20" t="s">
        <v>6</v>
      </c>
      <c r="B64" s="19" t="s">
        <v>47</v>
      </c>
      <c r="C64" s="18"/>
      <c r="D64" s="18"/>
      <c r="E64" s="18"/>
      <c r="F64" s="18"/>
      <c r="G64" s="18"/>
      <c r="H64" s="18"/>
      <c r="I64" s="18"/>
      <c r="J64" s="18"/>
      <c r="K64" s="18"/>
      <c r="L64" s="18"/>
      <c r="M64" s="18"/>
      <c r="N64" s="18"/>
      <c r="O64" s="14">
        <f t="shared" si="14"/>
        <v>0</v>
      </c>
    </row>
    <row r="65" spans="1:15" ht="15.75" x14ac:dyDescent="0.25">
      <c r="A65" s="20" t="s">
        <v>6</v>
      </c>
      <c r="B65" s="19" t="s">
        <v>48</v>
      </c>
      <c r="C65" s="18"/>
      <c r="D65" s="18"/>
      <c r="E65" s="18"/>
      <c r="F65" s="18"/>
      <c r="G65" s="18"/>
      <c r="H65" s="18"/>
      <c r="I65" s="18"/>
      <c r="J65" s="18"/>
      <c r="K65" s="18"/>
      <c r="L65" s="18"/>
      <c r="M65" s="18"/>
      <c r="N65" s="18"/>
      <c r="O65" s="14">
        <f t="shared" si="14"/>
        <v>0</v>
      </c>
    </row>
    <row r="66" spans="1:15" ht="15.75" x14ac:dyDescent="0.25">
      <c r="A66" s="20" t="s">
        <v>6</v>
      </c>
      <c r="B66" s="19" t="s">
        <v>49</v>
      </c>
      <c r="C66" s="18"/>
      <c r="D66" s="18"/>
      <c r="E66" s="18"/>
      <c r="F66" s="18"/>
      <c r="G66" s="18"/>
      <c r="H66" s="18"/>
      <c r="I66" s="18"/>
      <c r="J66" s="18"/>
      <c r="K66" s="18"/>
      <c r="L66" s="18"/>
      <c r="M66" s="18"/>
      <c r="N66" s="18"/>
      <c r="O66" s="14">
        <f t="shared" si="14"/>
        <v>0</v>
      </c>
    </row>
    <row r="67" spans="1:15" ht="15.75" x14ac:dyDescent="0.25">
      <c r="A67" s="20" t="s">
        <v>6</v>
      </c>
      <c r="B67" s="19" t="s">
        <v>50</v>
      </c>
      <c r="C67" s="18"/>
      <c r="D67" s="18"/>
      <c r="E67" s="18"/>
      <c r="F67" s="18"/>
      <c r="G67" s="18"/>
      <c r="H67" s="18"/>
      <c r="I67" s="18"/>
      <c r="J67" s="18"/>
      <c r="K67" s="18"/>
      <c r="L67" s="18"/>
      <c r="M67" s="18"/>
      <c r="N67" s="18"/>
      <c r="O67" s="14">
        <f t="shared" si="14"/>
        <v>0</v>
      </c>
    </row>
    <row r="68" spans="1:15" ht="15.75" x14ac:dyDescent="0.25">
      <c r="A68" s="20" t="s">
        <v>6</v>
      </c>
      <c r="B68" s="19" t="s">
        <v>51</v>
      </c>
      <c r="C68" s="18"/>
      <c r="D68" s="18"/>
      <c r="E68" s="18"/>
      <c r="F68" s="18"/>
      <c r="G68" s="18"/>
      <c r="H68" s="18"/>
      <c r="I68" s="18"/>
      <c r="J68" s="18"/>
      <c r="K68" s="18"/>
      <c r="L68" s="18"/>
      <c r="M68" s="18"/>
      <c r="N68" s="18"/>
      <c r="O68" s="14">
        <f t="shared" si="14"/>
        <v>0</v>
      </c>
    </row>
    <row r="69" spans="1:15" ht="15.75" x14ac:dyDescent="0.25">
      <c r="A69" s="20" t="s">
        <v>6</v>
      </c>
      <c r="B69" s="19" t="s">
        <v>56</v>
      </c>
      <c r="C69" s="18"/>
      <c r="D69" s="18"/>
      <c r="E69" s="18"/>
      <c r="F69" s="18"/>
      <c r="G69" s="18"/>
      <c r="H69" s="18"/>
      <c r="I69" s="18"/>
      <c r="J69" s="18"/>
      <c r="K69" s="18"/>
      <c r="L69" s="18"/>
      <c r="M69" s="18"/>
      <c r="N69" s="18"/>
      <c r="O69" s="14">
        <f t="shared" si="14"/>
        <v>0</v>
      </c>
    </row>
    <row r="70" spans="1:15" ht="15.75" x14ac:dyDescent="0.25">
      <c r="A70" s="16" t="s">
        <v>5</v>
      </c>
      <c r="B70" s="17" t="s">
        <v>53</v>
      </c>
      <c r="C70" s="7">
        <f t="shared" ref="C70:N70" si="15">SUM(C53:C69)</f>
        <v>0</v>
      </c>
      <c r="D70" s="7">
        <f t="shared" si="15"/>
        <v>0</v>
      </c>
      <c r="E70" s="7">
        <f t="shared" si="15"/>
        <v>0</v>
      </c>
      <c r="F70" s="7">
        <f t="shared" si="15"/>
        <v>0</v>
      </c>
      <c r="G70" s="7">
        <f t="shared" si="15"/>
        <v>0</v>
      </c>
      <c r="H70" s="7">
        <f t="shared" si="15"/>
        <v>0</v>
      </c>
      <c r="I70" s="7">
        <f t="shared" si="15"/>
        <v>0</v>
      </c>
      <c r="J70" s="7">
        <f t="shared" si="15"/>
        <v>0</v>
      </c>
      <c r="K70" s="7">
        <f t="shared" si="15"/>
        <v>0</v>
      </c>
      <c r="L70" s="7">
        <f t="shared" si="15"/>
        <v>0</v>
      </c>
      <c r="M70" s="7">
        <f t="shared" si="15"/>
        <v>0</v>
      </c>
      <c r="N70" s="7">
        <f t="shared" si="15"/>
        <v>0</v>
      </c>
      <c r="O70" s="14">
        <f t="shared" si="14"/>
        <v>0</v>
      </c>
    </row>
    <row r="71" spans="1:15" ht="15.75" x14ac:dyDescent="0.25">
      <c r="A71" s="16"/>
      <c r="B71" s="15" t="s">
        <v>54</v>
      </c>
      <c r="C71" s="7">
        <f t="shared" ref="C71:N71" si="16">C50-C70</f>
        <v>0</v>
      </c>
      <c r="D71" s="7">
        <f t="shared" si="16"/>
        <v>0</v>
      </c>
      <c r="E71" s="7">
        <f t="shared" si="16"/>
        <v>0</v>
      </c>
      <c r="F71" s="7">
        <f t="shared" si="16"/>
        <v>0</v>
      </c>
      <c r="G71" s="7">
        <f t="shared" si="16"/>
        <v>0</v>
      </c>
      <c r="H71" s="7">
        <f t="shared" si="16"/>
        <v>0</v>
      </c>
      <c r="I71" s="7">
        <f t="shared" si="16"/>
        <v>0</v>
      </c>
      <c r="J71" s="7">
        <f t="shared" si="16"/>
        <v>0</v>
      </c>
      <c r="K71" s="7">
        <f t="shared" si="16"/>
        <v>0</v>
      </c>
      <c r="L71" s="7">
        <f t="shared" si="16"/>
        <v>0</v>
      </c>
      <c r="M71" s="7">
        <f t="shared" si="16"/>
        <v>0</v>
      </c>
      <c r="N71" s="7">
        <f t="shared" si="16"/>
        <v>0</v>
      </c>
      <c r="O71" s="14">
        <f t="shared" si="14"/>
        <v>0</v>
      </c>
    </row>
    <row r="72" spans="1:15" ht="15.75" x14ac:dyDescent="0.25">
      <c r="A72" s="9"/>
      <c r="B72" s="13"/>
      <c r="C72" s="12"/>
      <c r="D72" s="12"/>
      <c r="E72" s="12"/>
      <c r="F72" s="12"/>
      <c r="G72" s="12"/>
      <c r="H72" s="12"/>
      <c r="I72" s="12"/>
      <c r="J72" s="12"/>
      <c r="K72" s="12"/>
      <c r="L72" s="12"/>
      <c r="M72" s="12"/>
      <c r="N72" s="12"/>
      <c r="O72" s="10"/>
    </row>
    <row r="73" spans="1:15" ht="15.75" x14ac:dyDescent="0.25">
      <c r="A73" s="9"/>
      <c r="B73" s="8" t="s">
        <v>55</v>
      </c>
      <c r="C73" s="7">
        <f t="shared" ref="C73:N73" si="17">C51-C70</f>
        <v>10000</v>
      </c>
      <c r="D73" s="7">
        <f t="shared" si="17"/>
        <v>10000</v>
      </c>
      <c r="E73" s="7">
        <f t="shared" si="17"/>
        <v>10000</v>
      </c>
      <c r="F73" s="7">
        <f t="shared" si="17"/>
        <v>10000</v>
      </c>
      <c r="G73" s="7">
        <f t="shared" si="17"/>
        <v>10000</v>
      </c>
      <c r="H73" s="7">
        <f t="shared" si="17"/>
        <v>10000</v>
      </c>
      <c r="I73" s="7">
        <f t="shared" si="17"/>
        <v>10000</v>
      </c>
      <c r="J73" s="7">
        <f t="shared" si="17"/>
        <v>10000</v>
      </c>
      <c r="K73" s="7">
        <f t="shared" si="17"/>
        <v>10000</v>
      </c>
      <c r="L73" s="7">
        <f t="shared" si="17"/>
        <v>10000</v>
      </c>
      <c r="M73" s="7">
        <f t="shared" si="17"/>
        <v>10000</v>
      </c>
      <c r="N73" s="7">
        <f t="shared" si="17"/>
        <v>10000</v>
      </c>
      <c r="O73" s="36"/>
    </row>
    <row r="74" spans="1:15" x14ac:dyDescent="0.25">
      <c r="A74" s="35"/>
      <c r="B74" s="29"/>
      <c r="C74" s="4"/>
      <c r="D74" s="4"/>
      <c r="E74" s="4"/>
      <c r="F74" s="4"/>
      <c r="G74" s="4"/>
      <c r="H74" s="4"/>
      <c r="I74" s="4"/>
      <c r="J74" s="4"/>
      <c r="K74" s="4"/>
      <c r="L74" s="4"/>
      <c r="M74" s="4"/>
      <c r="N74" s="4"/>
      <c r="O74" s="4"/>
    </row>
    <row r="75" spans="1:15" x14ac:dyDescent="0.25">
      <c r="A75" s="34"/>
      <c r="B75" s="4"/>
      <c r="C75" s="4"/>
      <c r="D75" s="4"/>
      <c r="E75" s="4"/>
      <c r="F75" s="4"/>
      <c r="G75" s="4"/>
      <c r="H75" s="4"/>
      <c r="I75" s="4"/>
      <c r="J75" s="4"/>
      <c r="K75" s="4"/>
      <c r="L75" s="4"/>
      <c r="M75" s="4"/>
      <c r="N75" s="4"/>
      <c r="O75" s="4"/>
    </row>
    <row r="76" spans="1:15" ht="23.25" x14ac:dyDescent="0.25">
      <c r="A76" s="42" t="s">
        <v>13</v>
      </c>
      <c r="B76" s="33"/>
      <c r="C76" s="32"/>
      <c r="D76" s="30" t="str">
        <f>D1</f>
        <v>Name:</v>
      </c>
      <c r="E76" s="31">
        <f>E1</f>
        <v>0</v>
      </c>
      <c r="F76" s="31"/>
      <c r="G76" s="30"/>
      <c r="H76" s="30"/>
      <c r="I76" s="29"/>
      <c r="J76" s="29"/>
      <c r="K76" s="29"/>
      <c r="L76" s="29"/>
      <c r="M76" s="29"/>
      <c r="N76" s="29"/>
      <c r="O76" s="28"/>
    </row>
    <row r="77" spans="1:15" ht="15" customHeight="1" x14ac:dyDescent="0.25">
      <c r="A77" s="221" t="s">
        <v>60</v>
      </c>
      <c r="B77" s="222"/>
      <c r="C77" s="27" t="s">
        <v>16</v>
      </c>
      <c r="D77" s="26" t="s">
        <v>17</v>
      </c>
      <c r="E77" s="26" t="s">
        <v>18</v>
      </c>
      <c r="F77" s="26" t="s">
        <v>19</v>
      </c>
      <c r="G77" s="26" t="s">
        <v>20</v>
      </c>
      <c r="H77" s="26" t="s">
        <v>21</v>
      </c>
      <c r="I77" s="27" t="s">
        <v>22</v>
      </c>
      <c r="J77" s="26" t="s">
        <v>23</v>
      </c>
      <c r="K77" s="27" t="s">
        <v>24</v>
      </c>
      <c r="L77" s="26" t="s">
        <v>25</v>
      </c>
      <c r="M77" s="27" t="s">
        <v>26</v>
      </c>
      <c r="N77" s="26" t="s">
        <v>27</v>
      </c>
      <c r="O77" s="225" t="s">
        <v>58</v>
      </c>
    </row>
    <row r="78" spans="1:15" ht="15.75" customHeight="1" x14ac:dyDescent="0.25">
      <c r="A78" s="223"/>
      <c r="B78" s="224"/>
      <c r="C78" s="166">
        <f>EOMONTH(N41,0)+1</f>
        <v>45658</v>
      </c>
      <c r="D78" s="166">
        <f t="shared" ref="D78:N78" si="18">EOMONTH(C78,0)+1</f>
        <v>45689</v>
      </c>
      <c r="E78" s="166">
        <f t="shared" si="18"/>
        <v>45717</v>
      </c>
      <c r="F78" s="166">
        <f t="shared" si="18"/>
        <v>45748</v>
      </c>
      <c r="G78" s="166">
        <f t="shared" si="18"/>
        <v>45778</v>
      </c>
      <c r="H78" s="166">
        <f t="shared" si="18"/>
        <v>45809</v>
      </c>
      <c r="I78" s="166">
        <f t="shared" si="18"/>
        <v>45839</v>
      </c>
      <c r="J78" s="166">
        <f t="shared" si="18"/>
        <v>45870</v>
      </c>
      <c r="K78" s="166">
        <f t="shared" si="18"/>
        <v>45901</v>
      </c>
      <c r="L78" s="166">
        <f t="shared" si="18"/>
        <v>45931</v>
      </c>
      <c r="M78" s="166">
        <f t="shared" si="18"/>
        <v>45962</v>
      </c>
      <c r="N78" s="166">
        <f t="shared" si="18"/>
        <v>45992</v>
      </c>
      <c r="O78" s="225"/>
    </row>
    <row r="79" spans="1:15" ht="15.75" x14ac:dyDescent="0.25">
      <c r="A79" s="23"/>
      <c r="B79" s="25"/>
      <c r="C79" s="25"/>
      <c r="D79" s="25"/>
      <c r="E79" s="25"/>
      <c r="F79" s="25"/>
      <c r="G79" s="25"/>
      <c r="H79" s="25"/>
      <c r="I79" s="25"/>
      <c r="J79" s="25"/>
      <c r="K79" s="25"/>
      <c r="L79" s="25"/>
      <c r="M79" s="25"/>
      <c r="N79" s="25"/>
      <c r="O79" s="24"/>
    </row>
    <row r="80" spans="1:15" ht="15.75" x14ac:dyDescent="0.25">
      <c r="A80" s="9" t="s">
        <v>9</v>
      </c>
      <c r="B80" s="8" t="s">
        <v>28</v>
      </c>
      <c r="C80" s="7">
        <f>N73</f>
        <v>10000</v>
      </c>
      <c r="D80" s="7">
        <f t="shared" ref="D80:N80" si="19">C110</f>
        <v>10000</v>
      </c>
      <c r="E80" s="7">
        <f t="shared" si="19"/>
        <v>10000</v>
      </c>
      <c r="F80" s="7">
        <f t="shared" si="19"/>
        <v>10000</v>
      </c>
      <c r="G80" s="7">
        <f t="shared" si="19"/>
        <v>10000</v>
      </c>
      <c r="H80" s="7">
        <f t="shared" si="19"/>
        <v>10000</v>
      </c>
      <c r="I80" s="7">
        <f t="shared" si="19"/>
        <v>10000</v>
      </c>
      <c r="J80" s="7">
        <f t="shared" si="19"/>
        <v>10000</v>
      </c>
      <c r="K80" s="7">
        <f t="shared" si="19"/>
        <v>10000</v>
      </c>
      <c r="L80" s="7">
        <f t="shared" si="19"/>
        <v>10000</v>
      </c>
      <c r="M80" s="7">
        <f t="shared" si="19"/>
        <v>10000</v>
      </c>
      <c r="N80" s="7">
        <f t="shared" si="19"/>
        <v>10000</v>
      </c>
      <c r="O80" s="10"/>
    </row>
    <row r="81" spans="1:15" ht="15.75" x14ac:dyDescent="0.25">
      <c r="A81" s="23"/>
      <c r="B81" s="22" t="s">
        <v>29</v>
      </c>
      <c r="C81" s="21"/>
      <c r="D81" s="21"/>
      <c r="E81" s="21"/>
      <c r="F81" s="21"/>
      <c r="G81" s="21"/>
      <c r="H81" s="21"/>
      <c r="I81" s="21"/>
      <c r="J81" s="21"/>
      <c r="K81" s="21"/>
      <c r="L81" s="21"/>
      <c r="M81" s="21"/>
      <c r="N81" s="21"/>
      <c r="O81" s="10"/>
    </row>
    <row r="82" spans="1:15" ht="15.75" x14ac:dyDescent="0.25">
      <c r="A82" s="20"/>
      <c r="B82" s="19" t="s">
        <v>52</v>
      </c>
      <c r="C82" s="18"/>
      <c r="D82" s="18"/>
      <c r="E82" s="18"/>
      <c r="F82" s="18"/>
      <c r="G82" s="18"/>
      <c r="H82" s="18"/>
      <c r="I82" s="18"/>
      <c r="J82" s="18"/>
      <c r="K82" s="18"/>
      <c r="L82" s="18"/>
      <c r="M82" s="18"/>
      <c r="N82" s="18"/>
      <c r="O82" s="14">
        <f>SUM(C82:N82)</f>
        <v>0</v>
      </c>
    </row>
    <row r="83" spans="1:15" ht="15.75" x14ac:dyDescent="0.25">
      <c r="A83" s="20" t="s">
        <v>6</v>
      </c>
      <c r="B83" s="19" t="s">
        <v>30</v>
      </c>
      <c r="C83" s="18"/>
      <c r="D83" s="18"/>
      <c r="E83" s="18"/>
      <c r="F83" s="18"/>
      <c r="G83" s="18"/>
      <c r="H83" s="18"/>
      <c r="I83" s="18"/>
      <c r="J83" s="18"/>
      <c r="K83" s="18"/>
      <c r="L83" s="18"/>
      <c r="M83" s="18"/>
      <c r="N83" s="18"/>
      <c r="O83" s="14">
        <f>SUM(C83:N83)</f>
        <v>0</v>
      </c>
    </row>
    <row r="84" spans="1:15" ht="15.75" x14ac:dyDescent="0.25">
      <c r="A84" s="20" t="s">
        <v>6</v>
      </c>
      <c r="B84" s="19" t="s">
        <v>31</v>
      </c>
      <c r="C84" s="18"/>
      <c r="D84" s="18"/>
      <c r="E84" s="18"/>
      <c r="F84" s="18"/>
      <c r="G84" s="18"/>
      <c r="H84" s="18"/>
      <c r="I84" s="18"/>
      <c r="J84" s="18"/>
      <c r="K84" s="18"/>
      <c r="L84" s="18"/>
      <c r="M84" s="18"/>
      <c r="N84" s="18"/>
      <c r="O84" s="14">
        <f t="shared" ref="O84:O85" si="20">SUM(C84:N84)</f>
        <v>0</v>
      </c>
    </row>
    <row r="85" spans="1:15" ht="15.75" x14ac:dyDescent="0.25">
      <c r="A85" s="20" t="s">
        <v>6</v>
      </c>
      <c r="B85" s="19" t="s">
        <v>32</v>
      </c>
      <c r="C85" s="18"/>
      <c r="D85" s="18"/>
      <c r="E85" s="18"/>
      <c r="F85" s="18"/>
      <c r="G85" s="18"/>
      <c r="H85" s="18"/>
      <c r="I85" s="18"/>
      <c r="J85" s="18"/>
      <c r="K85" s="18"/>
      <c r="L85" s="18"/>
      <c r="M85" s="18"/>
      <c r="N85" s="18"/>
      <c r="O85" s="14">
        <f t="shared" si="20"/>
        <v>0</v>
      </c>
    </row>
    <row r="86" spans="1:15" ht="15.75" x14ac:dyDescent="0.25">
      <c r="A86" s="20" t="s">
        <v>6</v>
      </c>
      <c r="B86" s="19" t="s">
        <v>57</v>
      </c>
      <c r="C86" s="18"/>
      <c r="D86" s="18"/>
      <c r="E86" s="18"/>
      <c r="F86" s="18"/>
      <c r="G86" s="18"/>
      <c r="H86" s="18"/>
      <c r="I86" s="18"/>
      <c r="J86" s="18"/>
      <c r="K86" s="18"/>
      <c r="L86" s="18"/>
      <c r="M86" s="18"/>
      <c r="N86" s="18"/>
      <c r="O86" s="14">
        <f>SUM(C86:N86)</f>
        <v>0</v>
      </c>
    </row>
    <row r="87" spans="1:15" ht="15.75" x14ac:dyDescent="0.25">
      <c r="A87" s="16" t="s">
        <v>8</v>
      </c>
      <c r="B87" s="17" t="s">
        <v>33</v>
      </c>
      <c r="C87" s="7">
        <f t="shared" ref="C87:N87" si="21">SUM(C82:C86)</f>
        <v>0</v>
      </c>
      <c r="D87" s="7">
        <f t="shared" si="21"/>
        <v>0</v>
      </c>
      <c r="E87" s="7">
        <f t="shared" si="21"/>
        <v>0</v>
      </c>
      <c r="F87" s="7">
        <f t="shared" si="21"/>
        <v>0</v>
      </c>
      <c r="G87" s="7">
        <f t="shared" si="21"/>
        <v>0</v>
      </c>
      <c r="H87" s="7">
        <f t="shared" si="21"/>
        <v>0</v>
      </c>
      <c r="I87" s="7">
        <f t="shared" si="21"/>
        <v>0</v>
      </c>
      <c r="J87" s="7">
        <f t="shared" si="21"/>
        <v>0</v>
      </c>
      <c r="K87" s="7">
        <f t="shared" si="21"/>
        <v>0</v>
      </c>
      <c r="L87" s="7">
        <f t="shared" si="21"/>
        <v>0</v>
      </c>
      <c r="M87" s="7">
        <f t="shared" si="21"/>
        <v>0</v>
      </c>
      <c r="N87" s="7">
        <f t="shared" si="21"/>
        <v>0</v>
      </c>
      <c r="O87" s="14">
        <f>SUM(C87:N87)</f>
        <v>0</v>
      </c>
    </row>
    <row r="88" spans="1:15" ht="15.75" x14ac:dyDescent="0.25">
      <c r="A88" s="16" t="s">
        <v>7</v>
      </c>
      <c r="B88" s="17" t="s">
        <v>34</v>
      </c>
      <c r="C88" s="7">
        <f t="shared" ref="C88:N88" si="22">C80 + C87</f>
        <v>10000</v>
      </c>
      <c r="D88" s="7">
        <f t="shared" si="22"/>
        <v>10000</v>
      </c>
      <c r="E88" s="7">
        <f t="shared" si="22"/>
        <v>10000</v>
      </c>
      <c r="F88" s="7">
        <f t="shared" si="22"/>
        <v>10000</v>
      </c>
      <c r="G88" s="7">
        <f t="shared" si="22"/>
        <v>10000</v>
      </c>
      <c r="H88" s="7">
        <f t="shared" si="22"/>
        <v>10000</v>
      </c>
      <c r="I88" s="7">
        <f t="shared" si="22"/>
        <v>10000</v>
      </c>
      <c r="J88" s="7">
        <f t="shared" si="22"/>
        <v>10000</v>
      </c>
      <c r="K88" s="7">
        <f t="shared" si="22"/>
        <v>10000</v>
      </c>
      <c r="L88" s="7">
        <f t="shared" si="22"/>
        <v>10000</v>
      </c>
      <c r="M88" s="7">
        <f t="shared" si="22"/>
        <v>10000</v>
      </c>
      <c r="N88" s="7">
        <f t="shared" si="22"/>
        <v>10000</v>
      </c>
      <c r="O88" s="10"/>
    </row>
    <row r="89" spans="1:15" ht="15.75" x14ac:dyDescent="0.25">
      <c r="A89" s="20"/>
      <c r="B89" s="22" t="s">
        <v>35</v>
      </c>
      <c r="C89" s="21"/>
      <c r="D89" s="21"/>
      <c r="E89" s="21"/>
      <c r="F89" s="21"/>
      <c r="G89" s="21"/>
      <c r="H89" s="21"/>
      <c r="I89" s="21"/>
      <c r="J89" s="21"/>
      <c r="K89" s="21"/>
      <c r="L89" s="21"/>
      <c r="M89" s="21"/>
      <c r="N89" s="21"/>
      <c r="O89" s="10"/>
    </row>
    <row r="90" spans="1:15" ht="15.75" x14ac:dyDescent="0.25">
      <c r="A90" s="20"/>
      <c r="B90" s="19" t="s">
        <v>36</v>
      </c>
      <c r="C90" s="18"/>
      <c r="D90" s="18"/>
      <c r="E90" s="18"/>
      <c r="F90" s="18"/>
      <c r="G90" s="18"/>
      <c r="H90" s="18"/>
      <c r="I90" s="18"/>
      <c r="J90" s="18"/>
      <c r="K90" s="18"/>
      <c r="L90" s="18"/>
      <c r="M90" s="18"/>
      <c r="N90" s="18"/>
      <c r="O90" s="14">
        <f t="shared" ref="O90:O108" si="23">SUM(C90:N90)</f>
        <v>0</v>
      </c>
    </row>
    <row r="91" spans="1:15" ht="15.75" x14ac:dyDescent="0.25">
      <c r="A91" s="20" t="s">
        <v>6</v>
      </c>
      <c r="B91" s="19" t="s">
        <v>37</v>
      </c>
      <c r="C91" s="18"/>
      <c r="D91" s="18"/>
      <c r="E91" s="18"/>
      <c r="F91" s="18"/>
      <c r="G91" s="18"/>
      <c r="H91" s="18"/>
      <c r="I91" s="18"/>
      <c r="J91" s="18"/>
      <c r="K91" s="18"/>
      <c r="L91" s="18"/>
      <c r="M91" s="18"/>
      <c r="N91" s="18"/>
      <c r="O91" s="14">
        <f t="shared" si="23"/>
        <v>0</v>
      </c>
    </row>
    <row r="92" spans="1:15" ht="15.75" x14ac:dyDescent="0.25">
      <c r="A92" s="20" t="s">
        <v>6</v>
      </c>
      <c r="B92" s="19" t="s">
        <v>38</v>
      </c>
      <c r="C92" s="18"/>
      <c r="D92" s="18"/>
      <c r="E92" s="18"/>
      <c r="F92" s="18"/>
      <c r="G92" s="18"/>
      <c r="H92" s="18"/>
      <c r="I92" s="18"/>
      <c r="J92" s="18"/>
      <c r="K92" s="18"/>
      <c r="L92" s="18"/>
      <c r="M92" s="18"/>
      <c r="N92" s="18"/>
      <c r="O92" s="14">
        <f t="shared" si="23"/>
        <v>0</v>
      </c>
    </row>
    <row r="93" spans="1:15" ht="15.75" x14ac:dyDescent="0.25">
      <c r="A93" s="20" t="s">
        <v>6</v>
      </c>
      <c r="B93" s="19" t="s">
        <v>39</v>
      </c>
      <c r="C93" s="18"/>
      <c r="D93" s="18"/>
      <c r="E93" s="18"/>
      <c r="F93" s="18"/>
      <c r="G93" s="18"/>
      <c r="H93" s="18"/>
      <c r="I93" s="18"/>
      <c r="J93" s="18"/>
      <c r="K93" s="18"/>
      <c r="L93" s="18"/>
      <c r="M93" s="18"/>
      <c r="N93" s="18"/>
      <c r="O93" s="14">
        <f t="shared" si="23"/>
        <v>0</v>
      </c>
    </row>
    <row r="94" spans="1:15" ht="15.75" x14ac:dyDescent="0.25">
      <c r="A94" s="20" t="s">
        <v>6</v>
      </c>
      <c r="B94" s="19" t="s">
        <v>40</v>
      </c>
      <c r="C94" s="18"/>
      <c r="D94" s="18"/>
      <c r="E94" s="18"/>
      <c r="F94" s="18"/>
      <c r="G94" s="18"/>
      <c r="H94" s="18"/>
      <c r="I94" s="18"/>
      <c r="J94" s="18"/>
      <c r="K94" s="18"/>
      <c r="L94" s="18"/>
      <c r="M94" s="18"/>
      <c r="N94" s="18"/>
      <c r="O94" s="14">
        <f t="shared" si="23"/>
        <v>0</v>
      </c>
    </row>
    <row r="95" spans="1:15" ht="15.75" x14ac:dyDescent="0.25">
      <c r="A95" s="20" t="s">
        <v>6</v>
      </c>
      <c r="B95" s="19" t="s">
        <v>41</v>
      </c>
      <c r="C95" s="18"/>
      <c r="D95" s="18"/>
      <c r="E95" s="18"/>
      <c r="F95" s="18"/>
      <c r="G95" s="18"/>
      <c r="H95" s="18"/>
      <c r="I95" s="18"/>
      <c r="J95" s="18"/>
      <c r="K95" s="18"/>
      <c r="L95" s="18"/>
      <c r="M95" s="18"/>
      <c r="N95" s="18"/>
      <c r="O95" s="14">
        <f t="shared" si="23"/>
        <v>0</v>
      </c>
    </row>
    <row r="96" spans="1:15" ht="15.75" x14ac:dyDescent="0.25">
      <c r="A96" s="20" t="s">
        <v>6</v>
      </c>
      <c r="B96" s="19" t="s">
        <v>42</v>
      </c>
      <c r="C96" s="18"/>
      <c r="D96" s="18"/>
      <c r="E96" s="18"/>
      <c r="F96" s="18"/>
      <c r="G96" s="18"/>
      <c r="H96" s="18"/>
      <c r="I96" s="18"/>
      <c r="J96" s="18"/>
      <c r="K96" s="18"/>
      <c r="L96" s="18"/>
      <c r="M96" s="18"/>
      <c r="N96" s="18"/>
      <c r="O96" s="14">
        <f t="shared" si="23"/>
        <v>0</v>
      </c>
    </row>
    <row r="97" spans="1:15" ht="15.75" x14ac:dyDescent="0.25">
      <c r="A97" s="20" t="s">
        <v>6</v>
      </c>
      <c r="B97" s="19" t="s">
        <v>43</v>
      </c>
      <c r="C97" s="18"/>
      <c r="D97" s="18"/>
      <c r="E97" s="18"/>
      <c r="F97" s="18"/>
      <c r="G97" s="18"/>
      <c r="H97" s="18"/>
      <c r="I97" s="18"/>
      <c r="J97" s="18"/>
      <c r="K97" s="18"/>
      <c r="L97" s="18"/>
      <c r="M97" s="18"/>
      <c r="N97" s="18"/>
      <c r="O97" s="14">
        <f t="shared" si="23"/>
        <v>0</v>
      </c>
    </row>
    <row r="98" spans="1:15" ht="15.75" x14ac:dyDescent="0.25">
      <c r="A98" s="20" t="s">
        <v>6</v>
      </c>
      <c r="B98" s="19" t="s">
        <v>44</v>
      </c>
      <c r="C98" s="18"/>
      <c r="D98" s="18"/>
      <c r="E98" s="18"/>
      <c r="F98" s="18"/>
      <c r="G98" s="18"/>
      <c r="H98" s="18"/>
      <c r="I98" s="18"/>
      <c r="J98" s="18"/>
      <c r="K98" s="18"/>
      <c r="L98" s="18"/>
      <c r="M98" s="18"/>
      <c r="N98" s="18"/>
      <c r="O98" s="14">
        <f t="shared" si="23"/>
        <v>0</v>
      </c>
    </row>
    <row r="99" spans="1:15" ht="15.75" x14ac:dyDescent="0.25">
      <c r="A99" s="20" t="s">
        <v>6</v>
      </c>
      <c r="B99" s="19" t="s">
        <v>45</v>
      </c>
      <c r="C99" s="18"/>
      <c r="D99" s="18"/>
      <c r="E99" s="18"/>
      <c r="F99" s="18"/>
      <c r="G99" s="18"/>
      <c r="H99" s="18"/>
      <c r="I99" s="18"/>
      <c r="J99" s="18"/>
      <c r="K99" s="18"/>
      <c r="L99" s="18"/>
      <c r="M99" s="18"/>
      <c r="N99" s="18"/>
      <c r="O99" s="14">
        <f t="shared" si="23"/>
        <v>0</v>
      </c>
    </row>
    <row r="100" spans="1:15" ht="15.75" x14ac:dyDescent="0.25">
      <c r="A100" s="20" t="s">
        <v>6</v>
      </c>
      <c r="B100" s="19" t="s">
        <v>46</v>
      </c>
      <c r="C100" s="18"/>
      <c r="D100" s="18"/>
      <c r="E100" s="18"/>
      <c r="F100" s="18"/>
      <c r="G100" s="18"/>
      <c r="H100" s="18"/>
      <c r="I100" s="18"/>
      <c r="J100" s="18"/>
      <c r="K100" s="18"/>
      <c r="L100" s="18"/>
      <c r="M100" s="18"/>
      <c r="N100" s="18"/>
      <c r="O100" s="14">
        <f t="shared" si="23"/>
        <v>0</v>
      </c>
    </row>
    <row r="101" spans="1:15" ht="15.75" x14ac:dyDescent="0.25">
      <c r="A101" s="20" t="s">
        <v>6</v>
      </c>
      <c r="B101" s="19" t="s">
        <v>47</v>
      </c>
      <c r="C101" s="18"/>
      <c r="D101" s="18"/>
      <c r="E101" s="18"/>
      <c r="F101" s="18"/>
      <c r="G101" s="18"/>
      <c r="H101" s="18"/>
      <c r="I101" s="18"/>
      <c r="J101" s="18"/>
      <c r="K101" s="18"/>
      <c r="L101" s="18"/>
      <c r="M101" s="18"/>
      <c r="N101" s="18"/>
      <c r="O101" s="14">
        <f t="shared" si="23"/>
        <v>0</v>
      </c>
    </row>
    <row r="102" spans="1:15" ht="15.75" x14ac:dyDescent="0.25">
      <c r="A102" s="20" t="s">
        <v>6</v>
      </c>
      <c r="B102" s="19" t="s">
        <v>48</v>
      </c>
      <c r="C102" s="18"/>
      <c r="D102" s="18"/>
      <c r="E102" s="18"/>
      <c r="F102" s="18"/>
      <c r="G102" s="18"/>
      <c r="H102" s="18"/>
      <c r="I102" s="18"/>
      <c r="J102" s="18"/>
      <c r="K102" s="18"/>
      <c r="L102" s="18"/>
      <c r="M102" s="18"/>
      <c r="N102" s="18"/>
      <c r="O102" s="14">
        <f t="shared" si="23"/>
        <v>0</v>
      </c>
    </row>
    <row r="103" spans="1:15" ht="15.75" x14ac:dyDescent="0.25">
      <c r="A103" s="20" t="s">
        <v>6</v>
      </c>
      <c r="B103" s="19" t="s">
        <v>49</v>
      </c>
      <c r="C103" s="18"/>
      <c r="D103" s="18"/>
      <c r="E103" s="18"/>
      <c r="F103" s="18"/>
      <c r="G103" s="18"/>
      <c r="H103" s="18"/>
      <c r="I103" s="18"/>
      <c r="J103" s="18"/>
      <c r="K103" s="18"/>
      <c r="L103" s="18"/>
      <c r="M103" s="18"/>
      <c r="N103" s="18"/>
      <c r="O103" s="14">
        <f t="shared" si="23"/>
        <v>0</v>
      </c>
    </row>
    <row r="104" spans="1:15" ht="15.75" x14ac:dyDescent="0.25">
      <c r="A104" s="20" t="s">
        <v>6</v>
      </c>
      <c r="B104" s="19" t="s">
        <v>50</v>
      </c>
      <c r="C104" s="18"/>
      <c r="D104" s="18"/>
      <c r="E104" s="18"/>
      <c r="F104" s="18"/>
      <c r="G104" s="18"/>
      <c r="H104" s="18"/>
      <c r="I104" s="18"/>
      <c r="J104" s="18"/>
      <c r="K104" s="18"/>
      <c r="L104" s="18"/>
      <c r="M104" s="18"/>
      <c r="N104" s="18"/>
      <c r="O104" s="14">
        <f t="shared" si="23"/>
        <v>0</v>
      </c>
    </row>
    <row r="105" spans="1:15" ht="15.75" x14ac:dyDescent="0.25">
      <c r="A105" s="20" t="s">
        <v>6</v>
      </c>
      <c r="B105" s="19" t="s">
        <v>51</v>
      </c>
      <c r="C105" s="18"/>
      <c r="D105" s="18"/>
      <c r="E105" s="18"/>
      <c r="F105" s="18"/>
      <c r="G105" s="18"/>
      <c r="H105" s="18"/>
      <c r="I105" s="18"/>
      <c r="J105" s="18"/>
      <c r="K105" s="18"/>
      <c r="L105" s="18"/>
      <c r="M105" s="18"/>
      <c r="N105" s="18"/>
      <c r="O105" s="14">
        <f t="shared" si="23"/>
        <v>0</v>
      </c>
    </row>
    <row r="106" spans="1:15" ht="15.75" x14ac:dyDescent="0.25">
      <c r="A106" s="20" t="s">
        <v>6</v>
      </c>
      <c r="B106" s="19" t="s">
        <v>56</v>
      </c>
      <c r="C106" s="18"/>
      <c r="D106" s="18"/>
      <c r="E106" s="18"/>
      <c r="F106" s="18"/>
      <c r="G106" s="18"/>
      <c r="H106" s="18"/>
      <c r="I106" s="18"/>
      <c r="J106" s="18"/>
      <c r="K106" s="18"/>
      <c r="L106" s="18"/>
      <c r="M106" s="18"/>
      <c r="N106" s="18"/>
      <c r="O106" s="14">
        <f t="shared" si="23"/>
        <v>0</v>
      </c>
    </row>
    <row r="107" spans="1:15" ht="15.75" x14ac:dyDescent="0.25">
      <c r="A107" s="16" t="s">
        <v>5</v>
      </c>
      <c r="B107" s="17" t="s">
        <v>53</v>
      </c>
      <c r="C107" s="7">
        <f t="shared" ref="C107:N107" si="24">SUM(C90:C106)</f>
        <v>0</v>
      </c>
      <c r="D107" s="7">
        <f t="shared" si="24"/>
        <v>0</v>
      </c>
      <c r="E107" s="7">
        <f t="shared" si="24"/>
        <v>0</v>
      </c>
      <c r="F107" s="7">
        <f t="shared" si="24"/>
        <v>0</v>
      </c>
      <c r="G107" s="7">
        <f t="shared" si="24"/>
        <v>0</v>
      </c>
      <c r="H107" s="7">
        <f t="shared" si="24"/>
        <v>0</v>
      </c>
      <c r="I107" s="7">
        <f t="shared" si="24"/>
        <v>0</v>
      </c>
      <c r="J107" s="7">
        <f t="shared" si="24"/>
        <v>0</v>
      </c>
      <c r="K107" s="7">
        <f t="shared" si="24"/>
        <v>0</v>
      </c>
      <c r="L107" s="7">
        <f t="shared" si="24"/>
        <v>0</v>
      </c>
      <c r="M107" s="7">
        <f t="shared" si="24"/>
        <v>0</v>
      </c>
      <c r="N107" s="7">
        <f t="shared" si="24"/>
        <v>0</v>
      </c>
      <c r="O107" s="14">
        <f t="shared" si="23"/>
        <v>0</v>
      </c>
    </row>
    <row r="108" spans="1:15" ht="15.75" x14ac:dyDescent="0.25">
      <c r="A108" s="16"/>
      <c r="B108" s="15" t="s">
        <v>54</v>
      </c>
      <c r="C108" s="7">
        <f t="shared" ref="C108:N108" si="25">C87-C107</f>
        <v>0</v>
      </c>
      <c r="D108" s="7">
        <f t="shared" si="25"/>
        <v>0</v>
      </c>
      <c r="E108" s="7">
        <f t="shared" si="25"/>
        <v>0</v>
      </c>
      <c r="F108" s="7">
        <f t="shared" si="25"/>
        <v>0</v>
      </c>
      <c r="G108" s="7">
        <f t="shared" si="25"/>
        <v>0</v>
      </c>
      <c r="H108" s="7">
        <f t="shared" si="25"/>
        <v>0</v>
      </c>
      <c r="I108" s="7">
        <f t="shared" si="25"/>
        <v>0</v>
      </c>
      <c r="J108" s="7">
        <f t="shared" si="25"/>
        <v>0</v>
      </c>
      <c r="K108" s="7">
        <f t="shared" si="25"/>
        <v>0</v>
      </c>
      <c r="L108" s="7">
        <f t="shared" si="25"/>
        <v>0</v>
      </c>
      <c r="M108" s="7">
        <f t="shared" si="25"/>
        <v>0</v>
      </c>
      <c r="N108" s="7">
        <f t="shared" si="25"/>
        <v>0</v>
      </c>
      <c r="O108" s="14">
        <f t="shared" si="23"/>
        <v>0</v>
      </c>
    </row>
    <row r="109" spans="1:15" ht="15.75" x14ac:dyDescent="0.25">
      <c r="A109" s="9"/>
      <c r="B109" s="13"/>
      <c r="C109" s="12"/>
      <c r="D109" s="12"/>
      <c r="E109" s="12"/>
      <c r="F109" s="12"/>
      <c r="G109" s="12"/>
      <c r="H109" s="12"/>
      <c r="I109" s="11"/>
      <c r="J109" s="11"/>
      <c r="K109" s="11"/>
      <c r="L109" s="11"/>
      <c r="M109" s="11"/>
      <c r="N109" s="11"/>
      <c r="O109" s="10"/>
    </row>
    <row r="110" spans="1:15" ht="15.75" x14ac:dyDescent="0.25">
      <c r="A110" s="9"/>
      <c r="B110" s="8" t="s">
        <v>55</v>
      </c>
      <c r="C110" s="7">
        <f t="shared" ref="C110:N110" si="26">C88-C107</f>
        <v>10000</v>
      </c>
      <c r="D110" s="7">
        <f t="shared" si="26"/>
        <v>10000</v>
      </c>
      <c r="E110" s="7">
        <f t="shared" si="26"/>
        <v>10000</v>
      </c>
      <c r="F110" s="7">
        <f t="shared" si="26"/>
        <v>10000</v>
      </c>
      <c r="G110" s="7">
        <f t="shared" si="26"/>
        <v>10000</v>
      </c>
      <c r="H110" s="7">
        <f t="shared" si="26"/>
        <v>10000</v>
      </c>
      <c r="I110" s="7">
        <f t="shared" si="26"/>
        <v>10000</v>
      </c>
      <c r="J110" s="7">
        <f t="shared" si="26"/>
        <v>10000</v>
      </c>
      <c r="K110" s="7">
        <f t="shared" si="26"/>
        <v>10000</v>
      </c>
      <c r="L110" s="7">
        <f t="shared" si="26"/>
        <v>10000</v>
      </c>
      <c r="M110" s="7">
        <f t="shared" si="26"/>
        <v>10000</v>
      </c>
      <c r="N110" s="7">
        <f t="shared" si="26"/>
        <v>10000</v>
      </c>
      <c r="O110" s="6"/>
    </row>
    <row r="111" spans="1:15" hidden="1" x14ac:dyDescent="0.25">
      <c r="A111" s="5"/>
      <c r="B111" s="4"/>
      <c r="C111" s="4"/>
      <c r="D111" s="4"/>
      <c r="E111" s="4"/>
      <c r="F111" s="4"/>
      <c r="G111" s="4"/>
      <c r="H111" s="4"/>
    </row>
    <row r="112" spans="1:15" x14ac:dyDescent="0.25"/>
    <row r="113" x14ac:dyDescent="0.25"/>
    <row r="114" x14ac:dyDescent="0.25"/>
  </sheetData>
  <sheetProtection algorithmName="SHA-512" hashValue="P9OXKKVvTugPhd1PJmjROc0VBczUUctIlbk9zqK2NCacRUXmCADx/SGlNm6QPA3px6yoPGNro026ZfsoNLYDNA==" saltValue="lDMCFZLYti6uwJspYNrgqw==" spinCount="100000" sheet="1" selectLockedCells="1"/>
  <customSheetViews>
    <customSheetView guid="{59252903-CEDE-4793-ADAF-4CC0288372DB}" showPageBreaks="1" printArea="1" hiddenRows="1" hiddenColumns="1" view="pageLayout">
      <selection activeCell="C8" sqref="C8"/>
      <rowBreaks count="2" manualBreakCount="2">
        <brk id="38" max="16383" man="1"/>
        <brk id="75" max="16383" man="1"/>
      </rowBreaks>
      <colBreaks count="1" manualBreakCount="1">
        <brk id="16" max="105" man="1"/>
      </colBreaks>
      <pageMargins left="0.31496062992125984" right="0.31496062992125984" top="1.5748031496062993" bottom="0" header="0.31496062992125984" footer="0"/>
      <printOptions horizontalCentered="1"/>
      <pageSetup paperSize="9" scale="70" orientation="landscape" r:id="rId1"/>
      <headerFooter scaleWithDoc="0" alignWithMargins="0">
        <oddFooter>&amp;L&amp;G&amp;C&amp;G&amp;R&amp;G</oddFooter>
      </headerFooter>
    </customSheetView>
  </customSheetViews>
  <mergeCells count="6">
    <mergeCell ref="A3:B4"/>
    <mergeCell ref="O3:O4"/>
    <mergeCell ref="A40:B41"/>
    <mergeCell ref="O40:O41"/>
    <mergeCell ref="A77:B78"/>
    <mergeCell ref="O77:O78"/>
  </mergeCells>
  <printOptions horizontalCentered="1"/>
  <pageMargins left="0.31496062992125984" right="0.31496062992125984" top="1.5748031496062993" bottom="0" header="0.31496062992125984" footer="0"/>
  <pageSetup paperSize="9" scale="70" orientation="landscape" r:id="rId2"/>
  <headerFooter scaleWithDoc="0" alignWithMargins="0">
    <oddFooter>&amp;L&amp;G&amp;C&amp;G&amp;R&amp;G</oddFooter>
  </headerFooter>
  <rowBreaks count="2" manualBreakCount="2">
    <brk id="38" max="16383" man="1"/>
    <brk id="75" max="16383" man="1"/>
  </rowBreaks>
  <colBreaks count="1" manualBreakCount="1">
    <brk id="16" max="105" man="1"/>
  </colBreaks>
  <legacyDrawing r:id="rId3"/>
  <legacyDrawingHF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E14B9-7E96-4A56-8F69-E6EBA8A35744}">
  <dimension ref="A1:AR86"/>
  <sheetViews>
    <sheetView zoomScale="80" zoomScaleNormal="80" workbookViewId="0">
      <pane xSplit="7" ySplit="8" topLeftCell="AC48" activePane="bottomRight" state="frozen"/>
      <selection pane="topRight" activeCell="F1" sqref="F1"/>
      <selection pane="bottomLeft" activeCell="A5" sqref="A5"/>
      <selection pane="bottomRight" activeCell="J65" sqref="J65:J66"/>
    </sheetView>
  </sheetViews>
  <sheetFormatPr baseColWidth="10" defaultColWidth="11.42578125" defaultRowHeight="15" x14ac:dyDescent="0.25"/>
  <cols>
    <col min="1" max="1" width="13" style="58" customWidth="1"/>
    <col min="2" max="2" width="13.7109375" style="58" customWidth="1"/>
    <col min="3" max="3" width="42" style="58" customWidth="1"/>
    <col min="4" max="4" width="14.7109375" style="58" customWidth="1"/>
    <col min="5" max="5" width="44.42578125" style="58" customWidth="1"/>
    <col min="6" max="6" width="8.42578125" style="58" bestFit="1" customWidth="1"/>
    <col min="7" max="7" width="10.28515625" style="58" bestFit="1" customWidth="1"/>
    <col min="8" max="8" width="15.7109375" style="58" customWidth="1"/>
    <col min="9" max="9" width="14.140625" style="77" bestFit="1" customWidth="1"/>
    <col min="10" max="10" width="8.85546875" style="58" customWidth="1"/>
    <col min="11" max="11" width="15.85546875" style="77" customWidth="1"/>
    <col min="12" max="12" width="41" style="58" customWidth="1"/>
    <col min="13" max="13" width="18.140625" style="77" customWidth="1"/>
    <col min="14" max="14" width="37.85546875" style="58" customWidth="1"/>
    <col min="15" max="15" width="18.7109375" style="77" customWidth="1"/>
    <col min="16" max="16" width="37.5703125" style="58" customWidth="1"/>
    <col min="17" max="17" width="17.28515625" style="77" customWidth="1"/>
    <col min="18" max="18" width="37.5703125" style="58" customWidth="1"/>
    <col min="19" max="19" width="17.28515625" style="77" customWidth="1"/>
    <col min="20" max="20" width="22.140625" style="58" bestFit="1" customWidth="1"/>
    <col min="21" max="21" width="16.42578125" style="58" bestFit="1" customWidth="1"/>
    <col min="22" max="16384" width="11.42578125" style="58"/>
  </cols>
  <sheetData>
    <row r="1" spans="1:44" x14ac:dyDescent="0.25">
      <c r="A1" s="226" t="s">
        <v>12</v>
      </c>
      <c r="B1" s="227"/>
      <c r="C1" s="227"/>
      <c r="D1" s="227"/>
      <c r="E1" s="227"/>
      <c r="F1" s="227"/>
      <c r="G1" s="227"/>
      <c r="H1" s="227"/>
      <c r="I1" s="227"/>
      <c r="J1" s="227"/>
      <c r="K1" s="227"/>
      <c r="L1" s="227"/>
      <c r="M1" s="227"/>
      <c r="N1" s="227"/>
      <c r="O1" s="227"/>
      <c r="P1" s="227"/>
      <c r="Q1" s="227"/>
      <c r="R1" s="227"/>
      <c r="S1" s="227"/>
      <c r="T1" s="227"/>
    </row>
    <row r="2" spans="1:44" ht="72.75" customHeight="1" thickBot="1" x14ac:dyDescent="0.3">
      <c r="A2" s="227"/>
      <c r="B2" s="227"/>
      <c r="C2" s="227"/>
      <c r="D2" s="227"/>
      <c r="E2" s="227"/>
      <c r="F2" s="227"/>
      <c r="G2" s="227"/>
      <c r="H2" s="227"/>
      <c r="I2" s="227"/>
      <c r="J2" s="227"/>
      <c r="K2" s="227"/>
      <c r="L2" s="227"/>
      <c r="M2" s="227"/>
      <c r="N2" s="227"/>
      <c r="O2" s="227"/>
      <c r="P2" s="227"/>
      <c r="Q2" s="227"/>
      <c r="R2" s="227"/>
      <c r="S2" s="227"/>
      <c r="T2" s="227"/>
    </row>
    <row r="3" spans="1:44" ht="38.25" customHeight="1" x14ac:dyDescent="0.25">
      <c r="A3" s="244" t="s">
        <v>84</v>
      </c>
      <c r="B3" s="245"/>
      <c r="C3" s="245"/>
      <c r="D3" s="245"/>
      <c r="E3" s="245"/>
      <c r="F3" s="245"/>
      <c r="G3" s="245"/>
      <c r="H3" s="245"/>
      <c r="I3" s="245"/>
      <c r="J3" s="245"/>
      <c r="K3" s="245"/>
      <c r="L3" s="245"/>
      <c r="M3" s="245"/>
      <c r="N3" s="245"/>
      <c r="O3" s="245"/>
      <c r="P3" s="245"/>
      <c r="Q3" s="245"/>
      <c r="R3" s="245"/>
      <c r="S3" s="245"/>
      <c r="T3" s="246"/>
    </row>
    <row r="4" spans="1:44" s="66" customFormat="1" ht="19.5" customHeight="1" x14ac:dyDescent="0.25">
      <c r="A4" s="248" t="s">
        <v>83</v>
      </c>
      <c r="B4" s="249"/>
      <c r="C4" s="149" t="s">
        <v>76</v>
      </c>
      <c r="D4" s="150" t="s">
        <v>77</v>
      </c>
      <c r="E4" s="148"/>
      <c r="F4" s="148"/>
      <c r="G4" s="148"/>
      <c r="H4" s="148"/>
      <c r="I4" s="148"/>
      <c r="J4" s="148"/>
      <c r="K4" s="148"/>
      <c r="L4" s="148"/>
      <c r="M4" s="148"/>
      <c r="N4" s="148"/>
      <c r="O4" s="148"/>
      <c r="P4" s="148"/>
      <c r="Q4" s="148"/>
      <c r="R4" s="148"/>
      <c r="S4" s="148"/>
      <c r="T4" s="151"/>
    </row>
    <row r="5" spans="1:44" ht="25.5" customHeight="1" thickBot="1" x14ac:dyDescent="0.3">
      <c r="A5" s="250"/>
      <c r="B5" s="251"/>
      <c r="C5" s="218">
        <v>44927</v>
      </c>
      <c r="D5" s="247">
        <v>45830</v>
      </c>
      <c r="E5" s="247"/>
      <c r="F5" s="139"/>
      <c r="G5" s="139"/>
      <c r="H5" s="139"/>
      <c r="I5" s="139"/>
      <c r="J5" s="139"/>
      <c r="K5" s="139"/>
      <c r="L5" s="139"/>
      <c r="M5" s="139"/>
      <c r="N5" s="139"/>
      <c r="O5" s="139"/>
      <c r="P5" s="139"/>
      <c r="Q5" s="139"/>
      <c r="R5" s="139"/>
      <c r="S5" s="139"/>
      <c r="T5" s="140"/>
    </row>
    <row r="6" spans="1:44" ht="15.75" thickBot="1" x14ac:dyDescent="0.3">
      <c r="A6" s="228" t="s">
        <v>85</v>
      </c>
      <c r="B6" s="229"/>
      <c r="C6" s="229"/>
      <c r="D6" s="230"/>
      <c r="E6" s="229"/>
      <c r="F6" s="229"/>
      <c r="G6" s="231"/>
      <c r="H6" s="228" t="s">
        <v>67</v>
      </c>
      <c r="I6" s="229"/>
      <c r="J6" s="229"/>
      <c r="K6" s="231"/>
      <c r="L6" s="232" t="s">
        <v>68</v>
      </c>
      <c r="M6" s="230"/>
      <c r="N6" s="230"/>
      <c r="O6" s="230"/>
      <c r="P6" s="230"/>
      <c r="Q6" s="230"/>
      <c r="R6" s="230"/>
      <c r="S6" s="233"/>
      <c r="T6" s="234" t="s">
        <v>75</v>
      </c>
    </row>
    <row r="7" spans="1:44" ht="45.75" thickBot="1" x14ac:dyDescent="0.3">
      <c r="A7" s="59" t="s">
        <v>1</v>
      </c>
      <c r="B7" s="60" t="s">
        <v>0</v>
      </c>
      <c r="C7" s="141" t="s">
        <v>86</v>
      </c>
      <c r="D7" s="142" t="s">
        <v>87</v>
      </c>
      <c r="E7" s="61" t="s">
        <v>4</v>
      </c>
      <c r="F7" s="236" t="s">
        <v>3</v>
      </c>
      <c r="G7" s="237"/>
      <c r="H7" s="238" t="s">
        <v>63</v>
      </c>
      <c r="I7" s="240" t="s">
        <v>64</v>
      </c>
      <c r="J7" s="242" t="s">
        <v>65</v>
      </c>
      <c r="K7" s="252" t="s">
        <v>66</v>
      </c>
      <c r="L7" s="254" t="s">
        <v>69</v>
      </c>
      <c r="M7" s="255"/>
      <c r="N7" s="254" t="s">
        <v>72</v>
      </c>
      <c r="O7" s="255"/>
      <c r="P7" s="256" t="s">
        <v>73</v>
      </c>
      <c r="Q7" s="255"/>
      <c r="R7" s="256" t="s">
        <v>74</v>
      </c>
      <c r="S7" s="255"/>
      <c r="T7" s="235"/>
      <c r="U7" s="62"/>
      <c r="V7" s="62"/>
    </row>
    <row r="8" spans="1:44" ht="15.75" thickBot="1" x14ac:dyDescent="0.3">
      <c r="A8" s="254"/>
      <c r="B8" s="260"/>
      <c r="C8" s="260"/>
      <c r="D8" s="260"/>
      <c r="E8" s="261"/>
      <c r="F8" s="63" t="s">
        <v>61</v>
      </c>
      <c r="G8" s="63" t="s">
        <v>62</v>
      </c>
      <c r="H8" s="239"/>
      <c r="I8" s="241"/>
      <c r="J8" s="243"/>
      <c r="K8" s="253"/>
      <c r="L8" s="165" t="s">
        <v>70</v>
      </c>
      <c r="M8" s="64" t="s">
        <v>71</v>
      </c>
      <c r="N8" s="165" t="s">
        <v>70</v>
      </c>
      <c r="O8" s="64" t="s">
        <v>71</v>
      </c>
      <c r="P8" s="165" t="s">
        <v>70</v>
      </c>
      <c r="Q8" s="64" t="s">
        <v>71</v>
      </c>
      <c r="R8" s="165" t="s">
        <v>70</v>
      </c>
      <c r="S8" s="64" t="s">
        <v>71</v>
      </c>
      <c r="T8" s="65"/>
      <c r="U8" s="66"/>
      <c r="V8" s="66"/>
    </row>
    <row r="9" spans="1:44" x14ac:dyDescent="0.25">
      <c r="A9" s="257">
        <v>1</v>
      </c>
      <c r="B9" s="258"/>
      <c r="C9" s="111"/>
      <c r="D9" s="111"/>
      <c r="E9" s="123"/>
      <c r="F9" s="174"/>
      <c r="G9" s="175"/>
      <c r="H9" s="85">
        <v>2</v>
      </c>
      <c r="I9" s="67">
        <v>60</v>
      </c>
      <c r="J9" s="103"/>
      <c r="K9" s="68">
        <f>I9*J9</f>
        <v>0</v>
      </c>
      <c r="L9" s="104"/>
      <c r="M9" s="90">
        <v>0</v>
      </c>
      <c r="N9" s="117"/>
      <c r="O9" s="90">
        <v>2000</v>
      </c>
      <c r="P9" s="131"/>
      <c r="Q9" s="90">
        <v>1000</v>
      </c>
      <c r="R9" s="131"/>
      <c r="S9" s="90">
        <v>200</v>
      </c>
      <c r="T9" s="262">
        <f>SUM(S9:S15)+SUM(Q9:Q15)+SUM(O9:O15)+SUM(M9:M15)+SUM(K9:K11)</f>
        <v>3200</v>
      </c>
      <c r="AQ9" s="58">
        <v>1</v>
      </c>
      <c r="AR9" s="58">
        <v>2023</v>
      </c>
    </row>
    <row r="10" spans="1:44" x14ac:dyDescent="0.25">
      <c r="A10" s="257"/>
      <c r="B10" s="258"/>
      <c r="C10" s="112"/>
      <c r="D10" s="112"/>
      <c r="E10" s="124"/>
      <c r="F10" s="176" t="str">
        <f>IF(F9="","",F9)</f>
        <v/>
      </c>
      <c r="G10" s="177"/>
      <c r="H10" s="85">
        <v>2</v>
      </c>
      <c r="I10" s="67">
        <v>40</v>
      </c>
      <c r="J10" s="103"/>
      <c r="K10" s="68">
        <f>J10*I10</f>
        <v>0</v>
      </c>
      <c r="L10" s="104"/>
      <c r="M10" s="86">
        <v>0</v>
      </c>
      <c r="N10" s="118"/>
      <c r="O10" s="86">
        <v>0</v>
      </c>
      <c r="P10" s="112"/>
      <c r="Q10" s="86">
        <v>0</v>
      </c>
      <c r="R10" s="112"/>
      <c r="S10" s="86">
        <v>0</v>
      </c>
      <c r="T10" s="262"/>
      <c r="AQ10" s="58">
        <v>2</v>
      </c>
      <c r="AR10" s="58">
        <v>2024</v>
      </c>
    </row>
    <row r="11" spans="1:44" x14ac:dyDescent="0.25">
      <c r="A11" s="257"/>
      <c r="B11" s="258"/>
      <c r="C11" s="112"/>
      <c r="D11" s="112"/>
      <c r="E11" s="124"/>
      <c r="F11" s="176"/>
      <c r="G11" s="177" t="str">
        <f t="shared" ref="G11:G15" si="0">IF(G10="","",G10)</f>
        <v/>
      </c>
      <c r="H11" s="85">
        <v>2</v>
      </c>
      <c r="I11" s="67">
        <v>30</v>
      </c>
      <c r="J11" s="103"/>
      <c r="K11" s="68">
        <f>I11*J11</f>
        <v>0</v>
      </c>
      <c r="L11" s="104"/>
      <c r="M11" s="86">
        <v>0</v>
      </c>
      <c r="N11" s="118"/>
      <c r="O11" s="86">
        <v>0</v>
      </c>
      <c r="P11" s="112"/>
      <c r="Q11" s="86">
        <v>0</v>
      </c>
      <c r="R11" s="112"/>
      <c r="S11" s="86">
        <v>0</v>
      </c>
      <c r="T11" s="262"/>
      <c r="AQ11" s="58">
        <v>3</v>
      </c>
      <c r="AR11" s="58">
        <v>2025</v>
      </c>
    </row>
    <row r="12" spans="1:44" x14ac:dyDescent="0.25">
      <c r="A12" s="257"/>
      <c r="B12" s="258"/>
      <c r="C12" s="112"/>
      <c r="D12" s="112"/>
      <c r="E12" s="124"/>
      <c r="F12" s="176" t="str">
        <f t="shared" ref="F12:F15" si="1">IF(F11="","",F11)</f>
        <v/>
      </c>
      <c r="G12" s="177" t="str">
        <f t="shared" si="0"/>
        <v/>
      </c>
      <c r="H12" s="264"/>
      <c r="I12" s="265"/>
      <c r="J12" s="265"/>
      <c r="K12" s="266"/>
      <c r="L12" s="104"/>
      <c r="M12" s="86">
        <v>0</v>
      </c>
      <c r="N12" s="118"/>
      <c r="O12" s="86">
        <v>0</v>
      </c>
      <c r="P12" s="112"/>
      <c r="Q12" s="86">
        <v>0</v>
      </c>
      <c r="R12" s="112"/>
      <c r="S12" s="86">
        <v>0</v>
      </c>
      <c r="T12" s="262"/>
      <c r="AQ12" s="58">
        <v>4</v>
      </c>
      <c r="AR12" s="58">
        <v>2026</v>
      </c>
    </row>
    <row r="13" spans="1:44" x14ac:dyDescent="0.25">
      <c r="A13" s="257"/>
      <c r="B13" s="258"/>
      <c r="C13" s="112"/>
      <c r="D13" s="112"/>
      <c r="E13" s="124"/>
      <c r="F13" s="176" t="str">
        <f t="shared" si="1"/>
        <v/>
      </c>
      <c r="G13" s="177" t="str">
        <f t="shared" si="0"/>
        <v/>
      </c>
      <c r="H13" s="264"/>
      <c r="I13" s="265"/>
      <c r="J13" s="265"/>
      <c r="K13" s="266"/>
      <c r="L13" s="104"/>
      <c r="M13" s="86">
        <v>0</v>
      </c>
      <c r="N13" s="118"/>
      <c r="O13" s="86">
        <v>0</v>
      </c>
      <c r="P13" s="112"/>
      <c r="Q13" s="86">
        <v>0</v>
      </c>
      <c r="R13" s="112"/>
      <c r="S13" s="86">
        <v>0</v>
      </c>
      <c r="T13" s="262"/>
      <c r="AQ13" s="58">
        <v>5</v>
      </c>
      <c r="AR13" s="58">
        <v>2027</v>
      </c>
    </row>
    <row r="14" spans="1:44" x14ac:dyDescent="0.25">
      <c r="A14" s="257"/>
      <c r="B14" s="258"/>
      <c r="C14" s="112"/>
      <c r="D14" s="112"/>
      <c r="E14" s="124"/>
      <c r="F14" s="176" t="str">
        <f t="shared" si="1"/>
        <v/>
      </c>
      <c r="G14" s="177" t="str">
        <f t="shared" si="0"/>
        <v/>
      </c>
      <c r="H14" s="264"/>
      <c r="I14" s="265"/>
      <c r="J14" s="265"/>
      <c r="K14" s="266"/>
      <c r="L14" s="104"/>
      <c r="M14" s="86">
        <v>0</v>
      </c>
      <c r="N14" s="118"/>
      <c r="O14" s="86">
        <v>0</v>
      </c>
      <c r="P14" s="112"/>
      <c r="Q14" s="86">
        <v>0</v>
      </c>
      <c r="R14" s="112"/>
      <c r="S14" s="86">
        <v>0</v>
      </c>
      <c r="T14" s="262"/>
      <c r="AQ14" s="58">
        <v>6</v>
      </c>
      <c r="AR14" s="58">
        <v>2028</v>
      </c>
    </row>
    <row r="15" spans="1:44" x14ac:dyDescent="0.25">
      <c r="A15" s="257"/>
      <c r="B15" s="259"/>
      <c r="C15" s="113"/>
      <c r="D15" s="113"/>
      <c r="E15" s="125"/>
      <c r="F15" s="176" t="str">
        <f t="shared" si="1"/>
        <v/>
      </c>
      <c r="G15" s="177" t="str">
        <f t="shared" si="0"/>
        <v/>
      </c>
      <c r="H15" s="264"/>
      <c r="I15" s="265"/>
      <c r="J15" s="265"/>
      <c r="K15" s="266"/>
      <c r="L15" s="105"/>
      <c r="M15" s="88">
        <v>0</v>
      </c>
      <c r="N15" s="119"/>
      <c r="O15" s="88">
        <v>0</v>
      </c>
      <c r="P15" s="113"/>
      <c r="Q15" s="88">
        <v>0</v>
      </c>
      <c r="R15" s="113"/>
      <c r="S15" s="88">
        <v>0</v>
      </c>
      <c r="T15" s="263"/>
      <c r="AQ15" s="58">
        <v>7</v>
      </c>
      <c r="AR15" s="58">
        <v>2029</v>
      </c>
    </row>
    <row r="16" spans="1:44" x14ac:dyDescent="0.25">
      <c r="A16" s="267">
        <v>2</v>
      </c>
      <c r="B16" s="270"/>
      <c r="C16" s="123"/>
      <c r="D16" s="126"/>
      <c r="E16" s="123"/>
      <c r="F16" s="174"/>
      <c r="G16" s="175"/>
      <c r="H16" s="85"/>
      <c r="I16" s="67">
        <v>60</v>
      </c>
      <c r="J16" s="103"/>
      <c r="K16" s="68">
        <f>I16*J16</f>
        <v>0</v>
      </c>
      <c r="L16" s="106"/>
      <c r="M16" s="90">
        <v>0</v>
      </c>
      <c r="N16" s="117"/>
      <c r="O16" s="90">
        <v>200</v>
      </c>
      <c r="P16" s="111"/>
      <c r="Q16" s="91">
        <v>200</v>
      </c>
      <c r="R16" s="111"/>
      <c r="S16" s="91">
        <v>200</v>
      </c>
      <c r="T16" s="262">
        <f t="shared" ref="T16" si="2">SUM(S16:S22)+SUM(Q16:Q22)+SUM(O16:O22)+SUM(M16:M22)+SUM(K16:K18)</f>
        <v>600</v>
      </c>
      <c r="AQ16" s="58">
        <v>8</v>
      </c>
      <c r="AR16" s="58">
        <v>2030</v>
      </c>
    </row>
    <row r="17" spans="1:44" x14ac:dyDescent="0.25">
      <c r="A17" s="268"/>
      <c r="B17" s="271"/>
      <c r="C17" s="124"/>
      <c r="D17" s="127"/>
      <c r="E17" s="124"/>
      <c r="F17" s="176" t="str">
        <f t="shared" ref="F17:F22" si="3">IF(F16="","",F16)</f>
        <v/>
      </c>
      <c r="G17" s="177" t="str">
        <f t="shared" ref="G17:G22" si="4">IF(G16="","",G16)</f>
        <v/>
      </c>
      <c r="H17" s="85"/>
      <c r="I17" s="67">
        <v>40</v>
      </c>
      <c r="J17" s="103"/>
      <c r="K17" s="68">
        <f>I17*J17</f>
        <v>0</v>
      </c>
      <c r="L17" s="104"/>
      <c r="M17" s="86">
        <v>0</v>
      </c>
      <c r="N17" s="118"/>
      <c r="O17" s="86">
        <v>0</v>
      </c>
      <c r="P17" s="112"/>
      <c r="Q17" s="87">
        <v>0</v>
      </c>
      <c r="R17" s="112"/>
      <c r="S17" s="87">
        <v>0</v>
      </c>
      <c r="T17" s="262"/>
      <c r="AQ17" s="58">
        <v>9</v>
      </c>
      <c r="AR17" s="58">
        <v>2031</v>
      </c>
    </row>
    <row r="18" spans="1:44" x14ac:dyDescent="0.25">
      <c r="A18" s="268"/>
      <c r="B18" s="271"/>
      <c r="C18" s="124"/>
      <c r="D18" s="127"/>
      <c r="E18" s="124"/>
      <c r="F18" s="176" t="str">
        <f t="shared" si="3"/>
        <v/>
      </c>
      <c r="G18" s="177" t="str">
        <f t="shared" si="4"/>
        <v/>
      </c>
      <c r="H18" s="85"/>
      <c r="I18" s="67">
        <v>30</v>
      </c>
      <c r="J18" s="103"/>
      <c r="K18" s="68">
        <f>I18*J18</f>
        <v>0</v>
      </c>
      <c r="L18" s="104"/>
      <c r="M18" s="86">
        <v>0</v>
      </c>
      <c r="N18" s="118"/>
      <c r="O18" s="86">
        <v>0</v>
      </c>
      <c r="P18" s="112"/>
      <c r="Q18" s="87">
        <v>0</v>
      </c>
      <c r="R18" s="112"/>
      <c r="S18" s="87">
        <v>0</v>
      </c>
      <c r="T18" s="262"/>
      <c r="AQ18" s="58">
        <v>10</v>
      </c>
      <c r="AR18" s="58">
        <v>2032</v>
      </c>
    </row>
    <row r="19" spans="1:44" x14ac:dyDescent="0.25">
      <c r="A19" s="268"/>
      <c r="B19" s="271"/>
      <c r="C19" s="124"/>
      <c r="D19" s="127"/>
      <c r="E19" s="124"/>
      <c r="F19" s="176" t="str">
        <f t="shared" si="3"/>
        <v/>
      </c>
      <c r="G19" s="177" t="str">
        <f t="shared" si="4"/>
        <v/>
      </c>
      <c r="H19" s="264"/>
      <c r="I19" s="265"/>
      <c r="J19" s="265"/>
      <c r="K19" s="266"/>
      <c r="L19" s="104"/>
      <c r="M19" s="86">
        <v>0</v>
      </c>
      <c r="N19" s="118"/>
      <c r="O19" s="86">
        <v>0</v>
      </c>
      <c r="P19" s="112"/>
      <c r="Q19" s="87">
        <v>0</v>
      </c>
      <c r="R19" s="112"/>
      <c r="S19" s="87">
        <v>0</v>
      </c>
      <c r="T19" s="262"/>
      <c r="AQ19" s="58">
        <v>11</v>
      </c>
      <c r="AR19" s="58">
        <v>2033</v>
      </c>
    </row>
    <row r="20" spans="1:44" x14ac:dyDescent="0.25">
      <c r="A20" s="268"/>
      <c r="B20" s="271"/>
      <c r="C20" s="124"/>
      <c r="D20" s="127"/>
      <c r="E20" s="124"/>
      <c r="F20" s="176" t="str">
        <f t="shared" si="3"/>
        <v/>
      </c>
      <c r="G20" s="177" t="str">
        <f t="shared" si="4"/>
        <v/>
      </c>
      <c r="H20" s="264"/>
      <c r="I20" s="265"/>
      <c r="J20" s="265"/>
      <c r="K20" s="266"/>
      <c r="L20" s="104"/>
      <c r="M20" s="86">
        <v>0</v>
      </c>
      <c r="N20" s="118"/>
      <c r="O20" s="86">
        <v>0</v>
      </c>
      <c r="P20" s="112"/>
      <c r="Q20" s="87">
        <v>0</v>
      </c>
      <c r="R20" s="112"/>
      <c r="S20" s="87">
        <v>0</v>
      </c>
      <c r="T20" s="262"/>
      <c r="AQ20" s="58">
        <v>12</v>
      </c>
      <c r="AR20" s="58">
        <v>2034</v>
      </c>
    </row>
    <row r="21" spans="1:44" x14ac:dyDescent="0.25">
      <c r="A21" s="268"/>
      <c r="B21" s="271"/>
      <c r="C21" s="124"/>
      <c r="D21" s="127"/>
      <c r="E21" s="124"/>
      <c r="F21" s="176" t="str">
        <f t="shared" si="3"/>
        <v/>
      </c>
      <c r="G21" s="177" t="str">
        <f t="shared" si="4"/>
        <v/>
      </c>
      <c r="H21" s="264"/>
      <c r="I21" s="265"/>
      <c r="J21" s="265"/>
      <c r="K21" s="266"/>
      <c r="L21" s="104"/>
      <c r="M21" s="86">
        <v>0</v>
      </c>
      <c r="N21" s="118"/>
      <c r="O21" s="86">
        <v>0</v>
      </c>
      <c r="P21" s="112"/>
      <c r="Q21" s="87">
        <v>0</v>
      </c>
      <c r="R21" s="112"/>
      <c r="S21" s="87">
        <v>0</v>
      </c>
      <c r="T21" s="262"/>
    </row>
    <row r="22" spans="1:44" x14ac:dyDescent="0.25">
      <c r="A22" s="269"/>
      <c r="B22" s="272"/>
      <c r="C22" s="125"/>
      <c r="D22" s="127"/>
      <c r="E22" s="124"/>
      <c r="F22" s="176" t="str">
        <f t="shared" si="3"/>
        <v/>
      </c>
      <c r="G22" s="177" t="str">
        <f t="shared" si="4"/>
        <v/>
      </c>
      <c r="H22" s="264"/>
      <c r="I22" s="265"/>
      <c r="J22" s="265"/>
      <c r="K22" s="266"/>
      <c r="L22" s="105"/>
      <c r="M22" s="88">
        <v>0</v>
      </c>
      <c r="N22" s="119"/>
      <c r="O22" s="88">
        <v>0</v>
      </c>
      <c r="P22" s="113"/>
      <c r="Q22" s="89">
        <v>0</v>
      </c>
      <c r="R22" s="113"/>
      <c r="S22" s="89">
        <v>0</v>
      </c>
      <c r="T22" s="263"/>
    </row>
    <row r="23" spans="1:44" x14ac:dyDescent="0.25">
      <c r="A23" s="257">
        <v>3</v>
      </c>
      <c r="B23" s="273"/>
      <c r="C23" s="123"/>
      <c r="D23" s="126"/>
      <c r="E23" s="123"/>
      <c r="F23" s="174"/>
      <c r="G23" s="175"/>
      <c r="H23" s="85"/>
      <c r="I23" s="67">
        <v>60</v>
      </c>
      <c r="J23" s="103"/>
      <c r="K23" s="68">
        <f>I23*J23</f>
        <v>0</v>
      </c>
      <c r="L23" s="107"/>
      <c r="M23" s="90">
        <v>0</v>
      </c>
      <c r="N23" s="120"/>
      <c r="O23" s="90">
        <v>0</v>
      </c>
      <c r="P23" s="114"/>
      <c r="Q23" s="91">
        <v>0</v>
      </c>
      <c r="R23" s="114"/>
      <c r="S23" s="91">
        <v>0</v>
      </c>
      <c r="T23" s="262">
        <f t="shared" ref="T23" si="5">SUM(S23:S29)+SUM(Q23:Q29)+SUM(O23:O29)+SUM(M23:M29)+SUM(K23:K25)</f>
        <v>0</v>
      </c>
    </row>
    <row r="24" spans="1:44" x14ac:dyDescent="0.25">
      <c r="A24" s="257"/>
      <c r="B24" s="273"/>
      <c r="C24" s="124"/>
      <c r="D24" s="127"/>
      <c r="E24" s="124"/>
      <c r="F24" s="176" t="str">
        <f t="shared" ref="F24:F29" si="6">IF(F23="","",F23)</f>
        <v/>
      </c>
      <c r="G24" s="177" t="str">
        <f t="shared" ref="G24:G28" si="7">IF(G23="","",G23)</f>
        <v/>
      </c>
      <c r="H24" s="85"/>
      <c r="I24" s="67">
        <v>40</v>
      </c>
      <c r="J24" s="103"/>
      <c r="K24" s="68">
        <f>I24*J24</f>
        <v>0</v>
      </c>
      <c r="L24" s="108"/>
      <c r="M24" s="86">
        <v>0</v>
      </c>
      <c r="N24" s="121"/>
      <c r="O24" s="86">
        <v>0</v>
      </c>
      <c r="P24" s="115"/>
      <c r="Q24" s="87">
        <v>0</v>
      </c>
      <c r="R24" s="115"/>
      <c r="S24" s="87">
        <v>0</v>
      </c>
      <c r="T24" s="262"/>
    </row>
    <row r="25" spans="1:44" x14ac:dyDescent="0.25">
      <c r="A25" s="257"/>
      <c r="B25" s="273"/>
      <c r="C25" s="124"/>
      <c r="D25" s="127"/>
      <c r="E25" s="124"/>
      <c r="F25" s="176" t="str">
        <f t="shared" si="6"/>
        <v/>
      </c>
      <c r="G25" s="177" t="str">
        <f t="shared" si="7"/>
        <v/>
      </c>
      <c r="H25" s="85"/>
      <c r="I25" s="67">
        <v>30</v>
      </c>
      <c r="J25" s="103"/>
      <c r="K25" s="68">
        <f>I25*J25</f>
        <v>0</v>
      </c>
      <c r="L25" s="108"/>
      <c r="M25" s="86">
        <v>0</v>
      </c>
      <c r="N25" s="121"/>
      <c r="O25" s="86">
        <v>0</v>
      </c>
      <c r="P25" s="115"/>
      <c r="Q25" s="87">
        <v>0</v>
      </c>
      <c r="R25" s="115"/>
      <c r="S25" s="87">
        <v>0</v>
      </c>
      <c r="T25" s="262"/>
    </row>
    <row r="26" spans="1:44" x14ac:dyDescent="0.25">
      <c r="A26" s="257"/>
      <c r="B26" s="273"/>
      <c r="C26" s="124"/>
      <c r="D26" s="127"/>
      <c r="E26" s="124"/>
      <c r="F26" s="176" t="str">
        <f t="shared" si="6"/>
        <v/>
      </c>
      <c r="G26" s="176" t="str">
        <f t="shared" si="7"/>
        <v/>
      </c>
      <c r="H26" s="264"/>
      <c r="I26" s="265"/>
      <c r="J26" s="265"/>
      <c r="K26" s="266"/>
      <c r="L26" s="108"/>
      <c r="M26" s="86">
        <v>0</v>
      </c>
      <c r="N26" s="121"/>
      <c r="O26" s="86">
        <v>0</v>
      </c>
      <c r="P26" s="115"/>
      <c r="Q26" s="87">
        <v>0</v>
      </c>
      <c r="R26" s="115"/>
      <c r="S26" s="87">
        <v>0</v>
      </c>
      <c r="T26" s="262"/>
    </row>
    <row r="27" spans="1:44" x14ac:dyDescent="0.25">
      <c r="A27" s="257"/>
      <c r="B27" s="273"/>
      <c r="C27" s="124"/>
      <c r="D27" s="127"/>
      <c r="E27" s="124"/>
      <c r="F27" s="176" t="str">
        <f t="shared" si="6"/>
        <v/>
      </c>
      <c r="G27" s="176" t="str">
        <f t="shared" si="7"/>
        <v/>
      </c>
      <c r="H27" s="264"/>
      <c r="I27" s="265"/>
      <c r="J27" s="265"/>
      <c r="K27" s="266"/>
      <c r="L27" s="108"/>
      <c r="M27" s="86">
        <v>0</v>
      </c>
      <c r="N27" s="121"/>
      <c r="O27" s="86">
        <v>0</v>
      </c>
      <c r="P27" s="115"/>
      <c r="Q27" s="87">
        <v>0</v>
      </c>
      <c r="R27" s="115"/>
      <c r="S27" s="87">
        <v>0</v>
      </c>
      <c r="T27" s="262"/>
    </row>
    <row r="28" spans="1:44" x14ac:dyDescent="0.25">
      <c r="A28" s="257"/>
      <c r="B28" s="273"/>
      <c r="C28" s="124"/>
      <c r="D28" s="127"/>
      <c r="E28" s="124"/>
      <c r="F28" s="176" t="str">
        <f t="shared" si="6"/>
        <v/>
      </c>
      <c r="G28" s="176" t="str">
        <f t="shared" si="7"/>
        <v/>
      </c>
      <c r="H28" s="264"/>
      <c r="I28" s="265"/>
      <c r="J28" s="265"/>
      <c r="K28" s="266"/>
      <c r="L28" s="108"/>
      <c r="M28" s="86">
        <v>0</v>
      </c>
      <c r="N28" s="121"/>
      <c r="O28" s="86">
        <v>0</v>
      </c>
      <c r="P28" s="115"/>
      <c r="Q28" s="87">
        <v>0</v>
      </c>
      <c r="R28" s="115"/>
      <c r="S28" s="87">
        <v>0</v>
      </c>
      <c r="T28" s="262"/>
    </row>
    <row r="29" spans="1:44" x14ac:dyDescent="0.25">
      <c r="A29" s="257"/>
      <c r="B29" s="273"/>
      <c r="C29" s="125"/>
      <c r="D29" s="128"/>
      <c r="E29" s="125"/>
      <c r="F29" s="178" t="str">
        <f t="shared" si="6"/>
        <v/>
      </c>
      <c r="G29" s="178"/>
      <c r="H29" s="264"/>
      <c r="I29" s="265"/>
      <c r="J29" s="265"/>
      <c r="K29" s="266"/>
      <c r="L29" s="109"/>
      <c r="M29" s="88">
        <v>0</v>
      </c>
      <c r="N29" s="122"/>
      <c r="O29" s="88">
        <v>0</v>
      </c>
      <c r="P29" s="116"/>
      <c r="Q29" s="89">
        <v>0</v>
      </c>
      <c r="R29" s="116"/>
      <c r="S29" s="89">
        <v>0</v>
      </c>
      <c r="T29" s="263"/>
    </row>
    <row r="30" spans="1:44" x14ac:dyDescent="0.25">
      <c r="A30" s="257">
        <v>4</v>
      </c>
      <c r="B30" s="273"/>
      <c r="C30" s="123"/>
      <c r="D30" s="126"/>
      <c r="E30" s="123"/>
      <c r="F30" s="174"/>
      <c r="G30" s="174"/>
      <c r="H30" s="85"/>
      <c r="I30" s="67">
        <v>60</v>
      </c>
      <c r="J30" s="103"/>
      <c r="K30" s="68">
        <f>I30*J30</f>
        <v>0</v>
      </c>
      <c r="L30" s="107"/>
      <c r="M30" s="90">
        <v>0</v>
      </c>
      <c r="N30" s="120"/>
      <c r="O30" s="90">
        <v>0</v>
      </c>
      <c r="P30" s="114"/>
      <c r="Q30" s="91">
        <v>0</v>
      </c>
      <c r="R30" s="114"/>
      <c r="S30" s="91">
        <v>0</v>
      </c>
      <c r="T30" s="262">
        <f t="shared" ref="T30" si="8">SUM(S30:S36)+SUM(Q30:Q36)+SUM(O30:O36)+SUM(M30:M36)+SUM(K30:K32)</f>
        <v>0</v>
      </c>
    </row>
    <row r="31" spans="1:44" x14ac:dyDescent="0.25">
      <c r="A31" s="257"/>
      <c r="B31" s="273"/>
      <c r="C31" s="124"/>
      <c r="D31" s="127"/>
      <c r="E31" s="124"/>
      <c r="F31" s="176" t="str">
        <f t="shared" ref="F31:F36" si="9">IF(F30="","",F30)</f>
        <v/>
      </c>
      <c r="G31" s="176" t="str">
        <f t="shared" ref="G31:G36" si="10">IF(G30="","",G30)</f>
        <v/>
      </c>
      <c r="H31" s="85"/>
      <c r="I31" s="67">
        <v>40</v>
      </c>
      <c r="J31" s="103"/>
      <c r="K31" s="68">
        <f>I31*J31</f>
        <v>0</v>
      </c>
      <c r="L31" s="108"/>
      <c r="M31" s="86">
        <v>0</v>
      </c>
      <c r="N31" s="121"/>
      <c r="O31" s="86">
        <v>0</v>
      </c>
      <c r="P31" s="115"/>
      <c r="Q31" s="87">
        <v>0</v>
      </c>
      <c r="R31" s="115"/>
      <c r="S31" s="87">
        <v>0</v>
      </c>
      <c r="T31" s="262"/>
    </row>
    <row r="32" spans="1:44" x14ac:dyDescent="0.25">
      <c r="A32" s="257"/>
      <c r="B32" s="273"/>
      <c r="C32" s="124"/>
      <c r="D32" s="127"/>
      <c r="E32" s="124"/>
      <c r="F32" s="176" t="str">
        <f t="shared" si="9"/>
        <v/>
      </c>
      <c r="G32" s="176" t="str">
        <f t="shared" si="10"/>
        <v/>
      </c>
      <c r="H32" s="85"/>
      <c r="I32" s="67">
        <v>30</v>
      </c>
      <c r="J32" s="103"/>
      <c r="K32" s="68">
        <f>I32*J32</f>
        <v>0</v>
      </c>
      <c r="L32" s="108"/>
      <c r="M32" s="86">
        <v>0</v>
      </c>
      <c r="N32" s="121"/>
      <c r="O32" s="86">
        <v>0</v>
      </c>
      <c r="P32" s="115"/>
      <c r="Q32" s="87">
        <v>0</v>
      </c>
      <c r="R32" s="115"/>
      <c r="S32" s="87">
        <v>0</v>
      </c>
      <c r="T32" s="262"/>
    </row>
    <row r="33" spans="1:20" x14ac:dyDescent="0.25">
      <c r="A33" s="257"/>
      <c r="B33" s="273"/>
      <c r="C33" s="124"/>
      <c r="D33" s="127"/>
      <c r="E33" s="124"/>
      <c r="F33" s="176" t="str">
        <f t="shared" si="9"/>
        <v/>
      </c>
      <c r="G33" s="176" t="str">
        <f t="shared" si="10"/>
        <v/>
      </c>
      <c r="H33" s="264"/>
      <c r="I33" s="265"/>
      <c r="J33" s="265"/>
      <c r="K33" s="266"/>
      <c r="L33" s="108"/>
      <c r="M33" s="86">
        <v>0</v>
      </c>
      <c r="N33" s="121"/>
      <c r="O33" s="86">
        <v>0</v>
      </c>
      <c r="P33" s="115"/>
      <c r="Q33" s="87">
        <v>0</v>
      </c>
      <c r="R33" s="115"/>
      <c r="S33" s="87">
        <v>0</v>
      </c>
      <c r="T33" s="262"/>
    </row>
    <row r="34" spans="1:20" x14ac:dyDescent="0.25">
      <c r="A34" s="257"/>
      <c r="B34" s="273"/>
      <c r="C34" s="124"/>
      <c r="D34" s="127"/>
      <c r="E34" s="124"/>
      <c r="F34" s="176" t="str">
        <f t="shared" si="9"/>
        <v/>
      </c>
      <c r="G34" s="176" t="str">
        <f t="shared" si="10"/>
        <v/>
      </c>
      <c r="H34" s="264"/>
      <c r="I34" s="265"/>
      <c r="J34" s="265"/>
      <c r="K34" s="266"/>
      <c r="L34" s="108"/>
      <c r="M34" s="86">
        <v>0</v>
      </c>
      <c r="N34" s="121"/>
      <c r="O34" s="86">
        <v>0</v>
      </c>
      <c r="P34" s="115"/>
      <c r="Q34" s="87">
        <v>0</v>
      </c>
      <c r="R34" s="115"/>
      <c r="S34" s="87">
        <v>0</v>
      </c>
      <c r="T34" s="262"/>
    </row>
    <row r="35" spans="1:20" x14ac:dyDescent="0.25">
      <c r="A35" s="257"/>
      <c r="B35" s="273"/>
      <c r="C35" s="124"/>
      <c r="D35" s="127"/>
      <c r="E35" s="124"/>
      <c r="F35" s="176" t="str">
        <f t="shared" si="9"/>
        <v/>
      </c>
      <c r="G35" s="176" t="str">
        <f t="shared" si="10"/>
        <v/>
      </c>
      <c r="H35" s="264"/>
      <c r="I35" s="265"/>
      <c r="J35" s="265"/>
      <c r="K35" s="266"/>
      <c r="L35" s="108"/>
      <c r="M35" s="86">
        <v>0</v>
      </c>
      <c r="N35" s="121"/>
      <c r="O35" s="86">
        <v>0</v>
      </c>
      <c r="P35" s="115"/>
      <c r="Q35" s="87">
        <v>0</v>
      </c>
      <c r="R35" s="115"/>
      <c r="S35" s="87">
        <v>0</v>
      </c>
      <c r="T35" s="262"/>
    </row>
    <row r="36" spans="1:20" x14ac:dyDescent="0.25">
      <c r="A36" s="257"/>
      <c r="B36" s="273"/>
      <c r="C36" s="125"/>
      <c r="D36" s="128"/>
      <c r="E36" s="125"/>
      <c r="F36" s="178" t="str">
        <f t="shared" si="9"/>
        <v/>
      </c>
      <c r="G36" s="178" t="str">
        <f t="shared" si="10"/>
        <v/>
      </c>
      <c r="H36" s="264"/>
      <c r="I36" s="265"/>
      <c r="J36" s="265"/>
      <c r="K36" s="266"/>
      <c r="L36" s="109"/>
      <c r="M36" s="88">
        <v>0</v>
      </c>
      <c r="N36" s="122"/>
      <c r="O36" s="88">
        <v>0</v>
      </c>
      <c r="P36" s="116"/>
      <c r="Q36" s="89">
        <v>0</v>
      </c>
      <c r="R36" s="116"/>
      <c r="S36" s="89">
        <v>0</v>
      </c>
      <c r="T36" s="263"/>
    </row>
    <row r="37" spans="1:20" x14ac:dyDescent="0.25">
      <c r="A37" s="257">
        <v>5</v>
      </c>
      <c r="B37" s="274"/>
      <c r="C37" s="123"/>
      <c r="D37" s="126"/>
      <c r="E37" s="123"/>
      <c r="F37" s="174"/>
      <c r="G37" s="174"/>
      <c r="H37" s="85"/>
      <c r="I37" s="67">
        <v>60</v>
      </c>
      <c r="J37" s="103"/>
      <c r="K37" s="68">
        <f>I37*J37</f>
        <v>0</v>
      </c>
      <c r="L37" s="107"/>
      <c r="M37" s="90">
        <v>0</v>
      </c>
      <c r="N37" s="120"/>
      <c r="O37" s="90">
        <v>0</v>
      </c>
      <c r="P37" s="114"/>
      <c r="Q37" s="91">
        <v>0</v>
      </c>
      <c r="R37" s="114"/>
      <c r="S37" s="91">
        <v>0</v>
      </c>
      <c r="T37" s="262">
        <f t="shared" ref="T37" si="11">SUM(S37:S43)+SUM(Q37:Q43)+SUM(O37:O43)+SUM(M37:M43)+SUM(K37:K39)</f>
        <v>0</v>
      </c>
    </row>
    <row r="38" spans="1:20" x14ac:dyDescent="0.25">
      <c r="A38" s="257"/>
      <c r="B38" s="274"/>
      <c r="C38" s="124"/>
      <c r="D38" s="127"/>
      <c r="E38" s="124"/>
      <c r="F38" s="176" t="str">
        <f t="shared" ref="F38:F43" si="12">IF(F37="","",F37)</f>
        <v/>
      </c>
      <c r="G38" s="176" t="str">
        <f t="shared" ref="G38:G43" si="13">IF(G37="","",G37)</f>
        <v/>
      </c>
      <c r="H38" s="85"/>
      <c r="I38" s="67">
        <v>40</v>
      </c>
      <c r="J38" s="103"/>
      <c r="K38" s="68">
        <f>I38*J38</f>
        <v>0</v>
      </c>
      <c r="L38" s="108"/>
      <c r="M38" s="86">
        <v>0</v>
      </c>
      <c r="N38" s="121"/>
      <c r="O38" s="86">
        <v>0</v>
      </c>
      <c r="P38" s="115"/>
      <c r="Q38" s="87">
        <v>0</v>
      </c>
      <c r="R38" s="115"/>
      <c r="S38" s="87">
        <v>0</v>
      </c>
      <c r="T38" s="262"/>
    </row>
    <row r="39" spans="1:20" x14ac:dyDescent="0.25">
      <c r="A39" s="257"/>
      <c r="B39" s="274"/>
      <c r="C39" s="124"/>
      <c r="D39" s="127"/>
      <c r="E39" s="124"/>
      <c r="F39" s="176" t="str">
        <f t="shared" si="12"/>
        <v/>
      </c>
      <c r="G39" s="176" t="str">
        <f t="shared" si="13"/>
        <v/>
      </c>
      <c r="H39" s="85"/>
      <c r="I39" s="67">
        <v>30</v>
      </c>
      <c r="J39" s="103"/>
      <c r="K39" s="68">
        <f>I39*J39</f>
        <v>0</v>
      </c>
      <c r="L39" s="108"/>
      <c r="M39" s="86">
        <v>0</v>
      </c>
      <c r="N39" s="121"/>
      <c r="O39" s="86">
        <v>0</v>
      </c>
      <c r="P39" s="115"/>
      <c r="Q39" s="87">
        <v>0</v>
      </c>
      <c r="R39" s="115"/>
      <c r="S39" s="87">
        <v>0</v>
      </c>
      <c r="T39" s="262"/>
    </row>
    <row r="40" spans="1:20" x14ac:dyDescent="0.25">
      <c r="A40" s="257"/>
      <c r="B40" s="274"/>
      <c r="C40" s="124"/>
      <c r="D40" s="127"/>
      <c r="E40" s="124"/>
      <c r="F40" s="176" t="str">
        <f t="shared" si="12"/>
        <v/>
      </c>
      <c r="G40" s="176" t="str">
        <f t="shared" si="13"/>
        <v/>
      </c>
      <c r="H40" s="264"/>
      <c r="I40" s="265"/>
      <c r="J40" s="265"/>
      <c r="K40" s="266"/>
      <c r="L40" s="108"/>
      <c r="M40" s="86">
        <v>0</v>
      </c>
      <c r="N40" s="121"/>
      <c r="O40" s="86">
        <v>0</v>
      </c>
      <c r="P40" s="115"/>
      <c r="Q40" s="87">
        <v>0</v>
      </c>
      <c r="R40" s="115"/>
      <c r="S40" s="87">
        <v>0</v>
      </c>
      <c r="T40" s="262"/>
    </row>
    <row r="41" spans="1:20" x14ac:dyDescent="0.25">
      <c r="A41" s="257"/>
      <c r="B41" s="274"/>
      <c r="C41" s="124"/>
      <c r="D41" s="127"/>
      <c r="E41" s="124"/>
      <c r="F41" s="176" t="str">
        <f t="shared" si="12"/>
        <v/>
      </c>
      <c r="G41" s="176" t="str">
        <f t="shared" si="13"/>
        <v/>
      </c>
      <c r="H41" s="264"/>
      <c r="I41" s="265"/>
      <c r="J41" s="265"/>
      <c r="K41" s="266"/>
      <c r="L41" s="108"/>
      <c r="M41" s="86">
        <v>0</v>
      </c>
      <c r="N41" s="121"/>
      <c r="O41" s="86">
        <v>0</v>
      </c>
      <c r="P41" s="115"/>
      <c r="Q41" s="87">
        <v>0</v>
      </c>
      <c r="R41" s="115"/>
      <c r="S41" s="87">
        <v>0</v>
      </c>
      <c r="T41" s="262"/>
    </row>
    <row r="42" spans="1:20" x14ac:dyDescent="0.25">
      <c r="A42" s="257"/>
      <c r="B42" s="274"/>
      <c r="C42" s="124"/>
      <c r="D42" s="127"/>
      <c r="E42" s="124"/>
      <c r="F42" s="176" t="str">
        <f t="shared" si="12"/>
        <v/>
      </c>
      <c r="G42" s="176" t="str">
        <f t="shared" si="13"/>
        <v/>
      </c>
      <c r="H42" s="264"/>
      <c r="I42" s="265"/>
      <c r="J42" s="265"/>
      <c r="K42" s="266"/>
      <c r="L42" s="108"/>
      <c r="M42" s="86">
        <v>0</v>
      </c>
      <c r="N42" s="121"/>
      <c r="O42" s="86">
        <v>0</v>
      </c>
      <c r="P42" s="115"/>
      <c r="Q42" s="87">
        <v>0</v>
      </c>
      <c r="R42" s="115"/>
      <c r="S42" s="87">
        <v>0</v>
      </c>
      <c r="T42" s="262"/>
    </row>
    <row r="43" spans="1:20" x14ac:dyDescent="0.25">
      <c r="A43" s="257"/>
      <c r="B43" s="274"/>
      <c r="C43" s="125"/>
      <c r="D43" s="128"/>
      <c r="E43" s="125"/>
      <c r="F43" s="178" t="str">
        <f t="shared" si="12"/>
        <v/>
      </c>
      <c r="G43" s="178" t="str">
        <f t="shared" si="13"/>
        <v/>
      </c>
      <c r="H43" s="264"/>
      <c r="I43" s="265"/>
      <c r="J43" s="265"/>
      <c r="K43" s="266"/>
      <c r="L43" s="109"/>
      <c r="M43" s="88">
        <v>0</v>
      </c>
      <c r="N43" s="122"/>
      <c r="O43" s="88">
        <v>0</v>
      </c>
      <c r="P43" s="116"/>
      <c r="Q43" s="89">
        <v>0</v>
      </c>
      <c r="R43" s="116"/>
      <c r="S43" s="89">
        <v>0</v>
      </c>
      <c r="T43" s="263"/>
    </row>
    <row r="44" spans="1:20" x14ac:dyDescent="0.25">
      <c r="A44" s="257">
        <v>6</v>
      </c>
      <c r="B44" s="274"/>
      <c r="C44" s="123"/>
      <c r="D44" s="126"/>
      <c r="E44" s="123"/>
      <c r="F44" s="174"/>
      <c r="G44" s="174"/>
      <c r="H44" s="85"/>
      <c r="I44" s="67">
        <v>60</v>
      </c>
      <c r="J44" s="103"/>
      <c r="K44" s="68">
        <f>I44*J44</f>
        <v>0</v>
      </c>
      <c r="L44" s="107"/>
      <c r="M44" s="90">
        <v>0</v>
      </c>
      <c r="N44" s="120"/>
      <c r="O44" s="90">
        <v>0</v>
      </c>
      <c r="P44" s="114"/>
      <c r="Q44" s="91">
        <v>0</v>
      </c>
      <c r="R44" s="114"/>
      <c r="S44" s="91">
        <v>0</v>
      </c>
      <c r="T44" s="262">
        <f t="shared" ref="T44" si="14">SUM(S44:S50)+SUM(Q44:Q50)+SUM(O44:O50)+SUM(M44:M50)+SUM(K44:K46)</f>
        <v>0</v>
      </c>
    </row>
    <row r="45" spans="1:20" x14ac:dyDescent="0.25">
      <c r="A45" s="257"/>
      <c r="B45" s="274"/>
      <c r="C45" s="124"/>
      <c r="D45" s="127"/>
      <c r="E45" s="124"/>
      <c r="F45" s="176" t="str">
        <f t="shared" ref="F45:F50" si="15">IF(F44="","",F44)</f>
        <v/>
      </c>
      <c r="G45" s="176" t="str">
        <f t="shared" ref="G45:G50" si="16">IF(G44="","",G44)</f>
        <v/>
      </c>
      <c r="H45" s="85"/>
      <c r="I45" s="67">
        <v>40</v>
      </c>
      <c r="J45" s="103"/>
      <c r="K45" s="68">
        <f>I45*J45</f>
        <v>0</v>
      </c>
      <c r="L45" s="108"/>
      <c r="M45" s="86">
        <v>0</v>
      </c>
      <c r="N45" s="121"/>
      <c r="O45" s="86">
        <v>0</v>
      </c>
      <c r="P45" s="115"/>
      <c r="Q45" s="87">
        <v>0</v>
      </c>
      <c r="R45" s="115"/>
      <c r="S45" s="87">
        <v>0</v>
      </c>
      <c r="T45" s="262"/>
    </row>
    <row r="46" spans="1:20" x14ac:dyDescent="0.25">
      <c r="A46" s="257"/>
      <c r="B46" s="274"/>
      <c r="C46" s="124"/>
      <c r="D46" s="127"/>
      <c r="E46" s="124"/>
      <c r="F46" s="176" t="str">
        <f t="shared" si="15"/>
        <v/>
      </c>
      <c r="G46" s="176" t="str">
        <f t="shared" si="16"/>
        <v/>
      </c>
      <c r="H46" s="85"/>
      <c r="I46" s="67">
        <v>30</v>
      </c>
      <c r="J46" s="103"/>
      <c r="K46" s="68">
        <f>I46*J46</f>
        <v>0</v>
      </c>
      <c r="L46" s="108"/>
      <c r="M46" s="86">
        <v>0</v>
      </c>
      <c r="N46" s="121"/>
      <c r="O46" s="86">
        <v>0</v>
      </c>
      <c r="P46" s="115"/>
      <c r="Q46" s="87">
        <v>0</v>
      </c>
      <c r="R46" s="115"/>
      <c r="S46" s="87">
        <v>0</v>
      </c>
      <c r="T46" s="262"/>
    </row>
    <row r="47" spans="1:20" x14ac:dyDescent="0.25">
      <c r="A47" s="257"/>
      <c r="B47" s="274"/>
      <c r="C47" s="124"/>
      <c r="D47" s="127"/>
      <c r="E47" s="124"/>
      <c r="F47" s="176" t="str">
        <f t="shared" si="15"/>
        <v/>
      </c>
      <c r="G47" s="176" t="str">
        <f t="shared" si="16"/>
        <v/>
      </c>
      <c r="H47" s="264"/>
      <c r="I47" s="265"/>
      <c r="J47" s="265"/>
      <c r="K47" s="266"/>
      <c r="L47" s="104"/>
      <c r="M47" s="86">
        <v>0</v>
      </c>
      <c r="N47" s="118"/>
      <c r="O47" s="86">
        <v>0</v>
      </c>
      <c r="P47" s="112"/>
      <c r="Q47" s="87">
        <v>0</v>
      </c>
      <c r="R47" s="112"/>
      <c r="S47" s="87">
        <v>0</v>
      </c>
      <c r="T47" s="262"/>
    </row>
    <row r="48" spans="1:20" x14ac:dyDescent="0.25">
      <c r="A48" s="257"/>
      <c r="B48" s="274"/>
      <c r="C48" s="124"/>
      <c r="D48" s="127"/>
      <c r="E48" s="124"/>
      <c r="F48" s="176" t="str">
        <f t="shared" si="15"/>
        <v/>
      </c>
      <c r="G48" s="176" t="str">
        <f t="shared" si="16"/>
        <v/>
      </c>
      <c r="H48" s="264"/>
      <c r="I48" s="265"/>
      <c r="J48" s="265"/>
      <c r="K48" s="266"/>
      <c r="L48" s="104"/>
      <c r="M48" s="86">
        <v>0</v>
      </c>
      <c r="N48" s="118"/>
      <c r="O48" s="86">
        <v>0</v>
      </c>
      <c r="P48" s="112"/>
      <c r="Q48" s="87">
        <v>0</v>
      </c>
      <c r="R48" s="112"/>
      <c r="S48" s="87">
        <v>0</v>
      </c>
      <c r="T48" s="262"/>
    </row>
    <row r="49" spans="1:20" x14ac:dyDescent="0.25">
      <c r="A49" s="257"/>
      <c r="B49" s="274"/>
      <c r="C49" s="124"/>
      <c r="D49" s="127"/>
      <c r="E49" s="124"/>
      <c r="F49" s="176" t="str">
        <f t="shared" si="15"/>
        <v/>
      </c>
      <c r="G49" s="176" t="str">
        <f t="shared" si="16"/>
        <v/>
      </c>
      <c r="H49" s="264"/>
      <c r="I49" s="265"/>
      <c r="J49" s="265"/>
      <c r="K49" s="266"/>
      <c r="L49" s="104"/>
      <c r="M49" s="86">
        <v>0</v>
      </c>
      <c r="N49" s="118"/>
      <c r="O49" s="86">
        <v>0</v>
      </c>
      <c r="P49" s="112"/>
      <c r="Q49" s="87">
        <v>0</v>
      </c>
      <c r="R49" s="112"/>
      <c r="S49" s="87">
        <v>0</v>
      </c>
      <c r="T49" s="262"/>
    </row>
    <row r="50" spans="1:20" x14ac:dyDescent="0.25">
      <c r="A50" s="257"/>
      <c r="B50" s="274"/>
      <c r="C50" s="125"/>
      <c r="D50" s="128"/>
      <c r="E50" s="125"/>
      <c r="F50" s="178" t="str">
        <f t="shared" si="15"/>
        <v/>
      </c>
      <c r="G50" s="178" t="str">
        <f t="shared" si="16"/>
        <v/>
      </c>
      <c r="H50" s="264"/>
      <c r="I50" s="265"/>
      <c r="J50" s="265"/>
      <c r="K50" s="266"/>
      <c r="L50" s="105"/>
      <c r="M50" s="88">
        <v>0</v>
      </c>
      <c r="N50" s="119"/>
      <c r="O50" s="88">
        <v>0</v>
      </c>
      <c r="P50" s="113"/>
      <c r="Q50" s="89">
        <v>0</v>
      </c>
      <c r="R50" s="113"/>
      <c r="S50" s="89">
        <v>0</v>
      </c>
      <c r="T50" s="263"/>
    </row>
    <row r="51" spans="1:20" x14ac:dyDescent="0.25">
      <c r="A51" s="257">
        <v>7</v>
      </c>
      <c r="B51" s="274"/>
      <c r="C51" s="123"/>
      <c r="D51" s="126"/>
      <c r="E51" s="123"/>
      <c r="F51" s="174"/>
      <c r="G51" s="174"/>
      <c r="H51" s="85"/>
      <c r="I51" s="67">
        <v>60</v>
      </c>
      <c r="J51" s="103"/>
      <c r="K51" s="68">
        <f>I51*J51</f>
        <v>0</v>
      </c>
      <c r="L51" s="107"/>
      <c r="M51" s="90">
        <v>0</v>
      </c>
      <c r="N51" s="120"/>
      <c r="O51" s="90">
        <v>0</v>
      </c>
      <c r="P51" s="114"/>
      <c r="Q51" s="91">
        <v>0</v>
      </c>
      <c r="R51" s="114"/>
      <c r="S51" s="91">
        <v>0</v>
      </c>
      <c r="T51" s="262">
        <f t="shared" ref="T51" si="17">SUM(S51:S57)+SUM(Q51:Q57)+SUM(O51:O57)+SUM(M51:M57)+SUM(K51:K53)</f>
        <v>0</v>
      </c>
    </row>
    <row r="52" spans="1:20" x14ac:dyDescent="0.25">
      <c r="A52" s="257"/>
      <c r="B52" s="274"/>
      <c r="C52" s="124"/>
      <c r="D52" s="127"/>
      <c r="E52" s="124"/>
      <c r="F52" s="176" t="str">
        <f t="shared" ref="F52:F57" si="18">IF(F51="","",F51)</f>
        <v/>
      </c>
      <c r="G52" s="176" t="str">
        <f t="shared" ref="G52:G57" si="19">IF(G51="","",G51)</f>
        <v/>
      </c>
      <c r="H52" s="85"/>
      <c r="I52" s="67">
        <v>40</v>
      </c>
      <c r="J52" s="103"/>
      <c r="K52" s="68">
        <f>I52*J52</f>
        <v>0</v>
      </c>
      <c r="L52" s="108"/>
      <c r="M52" s="86">
        <v>0</v>
      </c>
      <c r="N52" s="121"/>
      <c r="O52" s="86">
        <v>0</v>
      </c>
      <c r="P52" s="115"/>
      <c r="Q52" s="87">
        <v>0</v>
      </c>
      <c r="R52" s="115"/>
      <c r="S52" s="87">
        <v>0</v>
      </c>
      <c r="T52" s="262"/>
    </row>
    <row r="53" spans="1:20" x14ac:dyDescent="0.25">
      <c r="A53" s="257"/>
      <c r="B53" s="274"/>
      <c r="C53" s="124"/>
      <c r="D53" s="127"/>
      <c r="E53" s="124"/>
      <c r="F53" s="176" t="str">
        <f t="shared" si="18"/>
        <v/>
      </c>
      <c r="G53" s="176" t="str">
        <f t="shared" si="19"/>
        <v/>
      </c>
      <c r="H53" s="85"/>
      <c r="I53" s="67">
        <v>30</v>
      </c>
      <c r="J53" s="103"/>
      <c r="K53" s="68">
        <f>I53*J53</f>
        <v>0</v>
      </c>
      <c r="L53" s="108"/>
      <c r="M53" s="86">
        <v>0</v>
      </c>
      <c r="N53" s="121"/>
      <c r="O53" s="86">
        <v>0</v>
      </c>
      <c r="P53" s="115"/>
      <c r="Q53" s="87">
        <v>0</v>
      </c>
      <c r="R53" s="115"/>
      <c r="S53" s="87">
        <v>0</v>
      </c>
      <c r="T53" s="262"/>
    </row>
    <row r="54" spans="1:20" x14ac:dyDescent="0.25">
      <c r="A54" s="257"/>
      <c r="B54" s="274"/>
      <c r="C54" s="124"/>
      <c r="D54" s="127"/>
      <c r="E54" s="124"/>
      <c r="F54" s="176" t="str">
        <f t="shared" si="18"/>
        <v/>
      </c>
      <c r="G54" s="176" t="str">
        <f t="shared" si="19"/>
        <v/>
      </c>
      <c r="H54" s="264"/>
      <c r="I54" s="265"/>
      <c r="J54" s="265"/>
      <c r="K54" s="266"/>
      <c r="L54" s="104"/>
      <c r="M54" s="86">
        <v>0</v>
      </c>
      <c r="N54" s="118"/>
      <c r="O54" s="86">
        <v>0</v>
      </c>
      <c r="P54" s="112"/>
      <c r="Q54" s="87">
        <v>0</v>
      </c>
      <c r="R54" s="112"/>
      <c r="S54" s="87">
        <v>0</v>
      </c>
      <c r="T54" s="262"/>
    </row>
    <row r="55" spans="1:20" x14ac:dyDescent="0.25">
      <c r="A55" s="257"/>
      <c r="B55" s="274"/>
      <c r="C55" s="124"/>
      <c r="D55" s="127"/>
      <c r="E55" s="124"/>
      <c r="F55" s="176" t="str">
        <f t="shared" si="18"/>
        <v/>
      </c>
      <c r="G55" s="176" t="str">
        <f t="shared" si="19"/>
        <v/>
      </c>
      <c r="H55" s="264"/>
      <c r="I55" s="265"/>
      <c r="J55" s="265"/>
      <c r="K55" s="266"/>
      <c r="L55" s="104"/>
      <c r="M55" s="86">
        <v>0</v>
      </c>
      <c r="N55" s="118"/>
      <c r="O55" s="86">
        <v>0</v>
      </c>
      <c r="P55" s="112"/>
      <c r="Q55" s="87">
        <v>0</v>
      </c>
      <c r="R55" s="112"/>
      <c r="S55" s="87">
        <v>0</v>
      </c>
      <c r="T55" s="262"/>
    </row>
    <row r="56" spans="1:20" x14ac:dyDescent="0.25">
      <c r="A56" s="257"/>
      <c r="B56" s="274"/>
      <c r="C56" s="124"/>
      <c r="D56" s="127"/>
      <c r="E56" s="124"/>
      <c r="F56" s="176" t="str">
        <f t="shared" si="18"/>
        <v/>
      </c>
      <c r="G56" s="176" t="str">
        <f t="shared" si="19"/>
        <v/>
      </c>
      <c r="H56" s="264"/>
      <c r="I56" s="265"/>
      <c r="J56" s="265"/>
      <c r="K56" s="266"/>
      <c r="L56" s="104"/>
      <c r="M56" s="86">
        <v>0</v>
      </c>
      <c r="N56" s="118"/>
      <c r="O56" s="86">
        <v>0</v>
      </c>
      <c r="P56" s="112"/>
      <c r="Q56" s="87">
        <v>0</v>
      </c>
      <c r="R56" s="112"/>
      <c r="S56" s="87">
        <v>0</v>
      </c>
      <c r="T56" s="262"/>
    </row>
    <row r="57" spans="1:20" x14ac:dyDescent="0.25">
      <c r="A57" s="257"/>
      <c r="B57" s="274"/>
      <c r="C57" s="125"/>
      <c r="D57" s="128"/>
      <c r="E57" s="125"/>
      <c r="F57" s="178" t="str">
        <f t="shared" si="18"/>
        <v/>
      </c>
      <c r="G57" s="178" t="str">
        <f t="shared" si="19"/>
        <v/>
      </c>
      <c r="H57" s="264"/>
      <c r="I57" s="265"/>
      <c r="J57" s="265"/>
      <c r="K57" s="266"/>
      <c r="L57" s="105"/>
      <c r="M57" s="86">
        <v>0</v>
      </c>
      <c r="N57" s="119"/>
      <c r="O57" s="88">
        <v>0</v>
      </c>
      <c r="P57" s="113"/>
      <c r="Q57" s="89">
        <v>0</v>
      </c>
      <c r="R57" s="113"/>
      <c r="S57" s="89">
        <v>0</v>
      </c>
      <c r="T57" s="263"/>
    </row>
    <row r="58" spans="1:20" x14ac:dyDescent="0.25">
      <c r="A58" s="257">
        <v>8</v>
      </c>
      <c r="B58" s="274"/>
      <c r="C58" s="123"/>
      <c r="D58" s="126"/>
      <c r="E58" s="123"/>
      <c r="F58" s="174"/>
      <c r="G58" s="174"/>
      <c r="H58" s="85"/>
      <c r="I58" s="67">
        <v>60</v>
      </c>
      <c r="J58" s="103"/>
      <c r="K58" s="68">
        <f>I58*J58</f>
        <v>0</v>
      </c>
      <c r="L58" s="107"/>
      <c r="M58" s="90">
        <v>0</v>
      </c>
      <c r="N58" s="117"/>
      <c r="O58" s="90">
        <v>0</v>
      </c>
      <c r="P58" s="111"/>
      <c r="Q58" s="91">
        <v>0</v>
      </c>
      <c r="R58" s="111"/>
      <c r="S58" s="91">
        <v>0</v>
      </c>
      <c r="T58" s="262">
        <f t="shared" ref="T58" si="20">SUM(S58:S64)+SUM(Q58:Q64)+SUM(O58:O64)+SUM(M58:M64)+SUM(K58:K60)</f>
        <v>0</v>
      </c>
    </row>
    <row r="59" spans="1:20" x14ac:dyDescent="0.25">
      <c r="A59" s="257"/>
      <c r="B59" s="274"/>
      <c r="C59" s="124"/>
      <c r="D59" s="127"/>
      <c r="E59" s="124"/>
      <c r="F59" s="176" t="str">
        <f t="shared" ref="F59:F64" si="21">IF(F58="","",F58)</f>
        <v/>
      </c>
      <c r="G59" s="176" t="str">
        <f t="shared" ref="G59:G64" si="22">IF(G58="","",G58)</f>
        <v/>
      </c>
      <c r="H59" s="85"/>
      <c r="I59" s="67">
        <v>40</v>
      </c>
      <c r="J59" s="103"/>
      <c r="K59" s="68">
        <f>I59*J59</f>
        <v>0</v>
      </c>
      <c r="L59" s="108"/>
      <c r="M59" s="86">
        <v>0</v>
      </c>
      <c r="N59" s="118"/>
      <c r="O59" s="86">
        <v>0</v>
      </c>
      <c r="P59" s="112"/>
      <c r="Q59" s="87">
        <v>0</v>
      </c>
      <c r="R59" s="112"/>
      <c r="S59" s="87">
        <v>0</v>
      </c>
      <c r="T59" s="262"/>
    </row>
    <row r="60" spans="1:20" x14ac:dyDescent="0.25">
      <c r="A60" s="257"/>
      <c r="B60" s="274"/>
      <c r="C60" s="124"/>
      <c r="D60" s="127"/>
      <c r="E60" s="124"/>
      <c r="F60" s="176" t="str">
        <f t="shared" si="21"/>
        <v/>
      </c>
      <c r="G60" s="176" t="str">
        <f t="shared" si="22"/>
        <v/>
      </c>
      <c r="H60" s="85"/>
      <c r="I60" s="67">
        <v>30</v>
      </c>
      <c r="J60" s="103"/>
      <c r="K60" s="68">
        <f>I60*J60</f>
        <v>0</v>
      </c>
      <c r="L60" s="108"/>
      <c r="M60" s="86">
        <v>0</v>
      </c>
      <c r="N60" s="118"/>
      <c r="O60" s="86">
        <v>0</v>
      </c>
      <c r="P60" s="112"/>
      <c r="Q60" s="87">
        <v>0</v>
      </c>
      <c r="R60" s="112"/>
      <c r="S60" s="87">
        <v>0</v>
      </c>
      <c r="T60" s="262"/>
    </row>
    <row r="61" spans="1:20" x14ac:dyDescent="0.25">
      <c r="A61" s="257"/>
      <c r="B61" s="274"/>
      <c r="C61" s="124"/>
      <c r="D61" s="127"/>
      <c r="E61" s="124"/>
      <c r="F61" s="176" t="str">
        <f t="shared" si="21"/>
        <v/>
      </c>
      <c r="G61" s="176" t="str">
        <f t="shared" si="22"/>
        <v/>
      </c>
      <c r="H61" s="264"/>
      <c r="I61" s="265"/>
      <c r="J61" s="265"/>
      <c r="K61" s="266"/>
      <c r="L61" s="104"/>
      <c r="M61" s="86">
        <v>0</v>
      </c>
      <c r="N61" s="118"/>
      <c r="O61" s="86">
        <v>0</v>
      </c>
      <c r="P61" s="112"/>
      <c r="Q61" s="87">
        <v>0</v>
      </c>
      <c r="R61" s="112"/>
      <c r="S61" s="87">
        <v>0</v>
      </c>
      <c r="T61" s="262"/>
    </row>
    <row r="62" spans="1:20" x14ac:dyDescent="0.25">
      <c r="A62" s="257"/>
      <c r="B62" s="274"/>
      <c r="C62" s="124"/>
      <c r="D62" s="127"/>
      <c r="E62" s="124"/>
      <c r="F62" s="176" t="str">
        <f t="shared" si="21"/>
        <v/>
      </c>
      <c r="G62" s="176" t="str">
        <f t="shared" si="22"/>
        <v/>
      </c>
      <c r="H62" s="264"/>
      <c r="I62" s="265"/>
      <c r="J62" s="265"/>
      <c r="K62" s="266"/>
      <c r="L62" s="104"/>
      <c r="M62" s="86">
        <v>0</v>
      </c>
      <c r="N62" s="118"/>
      <c r="O62" s="86">
        <v>0</v>
      </c>
      <c r="P62" s="112"/>
      <c r="Q62" s="87">
        <v>0</v>
      </c>
      <c r="R62" s="112"/>
      <c r="S62" s="87">
        <v>0</v>
      </c>
      <c r="T62" s="262"/>
    </row>
    <row r="63" spans="1:20" x14ac:dyDescent="0.25">
      <c r="A63" s="257"/>
      <c r="B63" s="274"/>
      <c r="C63" s="124"/>
      <c r="D63" s="127"/>
      <c r="E63" s="124"/>
      <c r="F63" s="176" t="str">
        <f t="shared" si="21"/>
        <v/>
      </c>
      <c r="G63" s="176" t="str">
        <f t="shared" si="22"/>
        <v/>
      </c>
      <c r="H63" s="264"/>
      <c r="I63" s="265"/>
      <c r="J63" s="265"/>
      <c r="K63" s="266"/>
      <c r="L63" s="104"/>
      <c r="M63" s="86">
        <v>0</v>
      </c>
      <c r="N63" s="118"/>
      <c r="O63" s="86">
        <v>0</v>
      </c>
      <c r="P63" s="112"/>
      <c r="Q63" s="87">
        <v>0</v>
      </c>
      <c r="R63" s="112"/>
      <c r="S63" s="87">
        <v>0</v>
      </c>
      <c r="T63" s="262"/>
    </row>
    <row r="64" spans="1:20" x14ac:dyDescent="0.25">
      <c r="A64" s="257"/>
      <c r="B64" s="274"/>
      <c r="C64" s="125"/>
      <c r="D64" s="128"/>
      <c r="E64" s="125"/>
      <c r="F64" s="178" t="str">
        <f t="shared" si="21"/>
        <v/>
      </c>
      <c r="G64" s="178" t="str">
        <f t="shared" si="22"/>
        <v/>
      </c>
      <c r="H64" s="264"/>
      <c r="I64" s="265"/>
      <c r="J64" s="265"/>
      <c r="K64" s="266"/>
      <c r="L64" s="105"/>
      <c r="M64" s="88">
        <v>0</v>
      </c>
      <c r="N64" s="119"/>
      <c r="O64" s="88">
        <v>0</v>
      </c>
      <c r="P64" s="113"/>
      <c r="Q64" s="89">
        <v>0</v>
      </c>
      <c r="R64" s="113"/>
      <c r="S64" s="89">
        <v>0</v>
      </c>
      <c r="T64" s="263"/>
    </row>
    <row r="65" spans="1:21" x14ac:dyDescent="0.25">
      <c r="A65" s="257">
        <v>9</v>
      </c>
      <c r="B65" s="274"/>
      <c r="C65" s="123"/>
      <c r="D65" s="126"/>
      <c r="E65" s="123"/>
      <c r="F65" s="174"/>
      <c r="G65" s="174"/>
      <c r="H65" s="85"/>
      <c r="I65" s="67">
        <v>60</v>
      </c>
      <c r="J65" s="103"/>
      <c r="K65" s="68">
        <f>I65*J65</f>
        <v>0</v>
      </c>
      <c r="L65" s="107"/>
      <c r="M65" s="90">
        <v>0</v>
      </c>
      <c r="N65" s="117"/>
      <c r="O65" s="90">
        <v>0</v>
      </c>
      <c r="P65" s="111"/>
      <c r="Q65" s="91">
        <v>0</v>
      </c>
      <c r="R65" s="111"/>
      <c r="S65" s="91">
        <v>0</v>
      </c>
      <c r="T65" s="262">
        <f t="shared" ref="T65" si="23">SUM(S65:S71)+SUM(Q65:Q71)+SUM(O65:O71)+SUM(M65:M71)+SUM(K65:K67)</f>
        <v>0</v>
      </c>
    </row>
    <row r="66" spans="1:21" x14ac:dyDescent="0.25">
      <c r="A66" s="257"/>
      <c r="B66" s="274"/>
      <c r="C66" s="124"/>
      <c r="D66" s="127"/>
      <c r="E66" s="124"/>
      <c r="F66" s="176" t="str">
        <f t="shared" ref="F66:F71" si="24">IF(F65="","",F65)</f>
        <v/>
      </c>
      <c r="G66" s="176" t="str">
        <f t="shared" ref="G66:G71" si="25">IF(G65="","",G65)</f>
        <v/>
      </c>
      <c r="H66" s="85"/>
      <c r="I66" s="67">
        <v>40</v>
      </c>
      <c r="J66" s="103"/>
      <c r="K66" s="68">
        <f>I66*J66</f>
        <v>0</v>
      </c>
      <c r="L66" s="108"/>
      <c r="M66" s="86">
        <v>0</v>
      </c>
      <c r="N66" s="118"/>
      <c r="O66" s="86">
        <v>0</v>
      </c>
      <c r="P66" s="112"/>
      <c r="Q66" s="87">
        <v>0</v>
      </c>
      <c r="R66" s="112"/>
      <c r="S66" s="87">
        <v>0</v>
      </c>
      <c r="T66" s="262"/>
    </row>
    <row r="67" spans="1:21" x14ac:dyDescent="0.25">
      <c r="A67" s="257"/>
      <c r="B67" s="274"/>
      <c r="C67" s="124"/>
      <c r="D67" s="127"/>
      <c r="E67" s="124"/>
      <c r="F67" s="176" t="str">
        <f t="shared" si="24"/>
        <v/>
      </c>
      <c r="G67" s="176" t="str">
        <f t="shared" si="25"/>
        <v/>
      </c>
      <c r="H67" s="85"/>
      <c r="I67" s="67">
        <v>30</v>
      </c>
      <c r="J67" s="103"/>
      <c r="K67" s="68">
        <f>I67*J67</f>
        <v>0</v>
      </c>
      <c r="L67" s="108"/>
      <c r="M67" s="86">
        <v>0</v>
      </c>
      <c r="N67" s="118"/>
      <c r="O67" s="86">
        <v>0</v>
      </c>
      <c r="P67" s="112"/>
      <c r="Q67" s="87">
        <v>0</v>
      </c>
      <c r="R67" s="112"/>
      <c r="S67" s="87">
        <v>0</v>
      </c>
      <c r="T67" s="262"/>
    </row>
    <row r="68" spans="1:21" x14ac:dyDescent="0.25">
      <c r="A68" s="257"/>
      <c r="B68" s="274"/>
      <c r="C68" s="124"/>
      <c r="D68" s="127"/>
      <c r="E68" s="124"/>
      <c r="F68" s="176" t="str">
        <f t="shared" si="24"/>
        <v/>
      </c>
      <c r="G68" s="176" t="str">
        <f t="shared" si="25"/>
        <v/>
      </c>
      <c r="H68" s="264"/>
      <c r="I68" s="265"/>
      <c r="J68" s="265"/>
      <c r="K68" s="266"/>
      <c r="L68" s="104"/>
      <c r="M68" s="86">
        <v>0</v>
      </c>
      <c r="N68" s="118"/>
      <c r="O68" s="86">
        <v>0</v>
      </c>
      <c r="P68" s="112"/>
      <c r="Q68" s="87">
        <v>0</v>
      </c>
      <c r="R68" s="112"/>
      <c r="S68" s="87">
        <v>0</v>
      </c>
      <c r="T68" s="262"/>
    </row>
    <row r="69" spans="1:21" x14ac:dyDescent="0.25">
      <c r="A69" s="257"/>
      <c r="B69" s="274"/>
      <c r="C69" s="124"/>
      <c r="D69" s="127"/>
      <c r="E69" s="124"/>
      <c r="F69" s="176" t="str">
        <f t="shared" si="24"/>
        <v/>
      </c>
      <c r="G69" s="176" t="str">
        <f t="shared" si="25"/>
        <v/>
      </c>
      <c r="H69" s="264"/>
      <c r="I69" s="265"/>
      <c r="J69" s="265"/>
      <c r="K69" s="266"/>
      <c r="L69" s="104"/>
      <c r="M69" s="86">
        <v>0</v>
      </c>
      <c r="N69" s="118"/>
      <c r="O69" s="86">
        <v>0</v>
      </c>
      <c r="P69" s="112"/>
      <c r="Q69" s="87">
        <v>0</v>
      </c>
      <c r="R69" s="112"/>
      <c r="S69" s="87">
        <v>0</v>
      </c>
      <c r="T69" s="262"/>
    </row>
    <row r="70" spans="1:21" x14ac:dyDescent="0.25">
      <c r="A70" s="257"/>
      <c r="B70" s="274"/>
      <c r="C70" s="124"/>
      <c r="D70" s="127"/>
      <c r="E70" s="124"/>
      <c r="F70" s="176" t="str">
        <f t="shared" si="24"/>
        <v/>
      </c>
      <c r="G70" s="176" t="str">
        <f t="shared" si="25"/>
        <v/>
      </c>
      <c r="H70" s="264"/>
      <c r="I70" s="265"/>
      <c r="J70" s="265"/>
      <c r="K70" s="266"/>
      <c r="L70" s="104"/>
      <c r="M70" s="86">
        <v>0</v>
      </c>
      <c r="N70" s="118"/>
      <c r="O70" s="86">
        <v>0</v>
      </c>
      <c r="P70" s="112"/>
      <c r="Q70" s="87">
        <v>0</v>
      </c>
      <c r="R70" s="112"/>
      <c r="S70" s="87">
        <v>0</v>
      </c>
      <c r="T70" s="262"/>
    </row>
    <row r="71" spans="1:21" x14ac:dyDescent="0.25">
      <c r="A71" s="257"/>
      <c r="B71" s="274"/>
      <c r="C71" s="125"/>
      <c r="D71" s="128"/>
      <c r="E71" s="125"/>
      <c r="F71" s="178" t="str">
        <f t="shared" si="24"/>
        <v/>
      </c>
      <c r="G71" s="178" t="str">
        <f t="shared" si="25"/>
        <v/>
      </c>
      <c r="H71" s="264"/>
      <c r="I71" s="265"/>
      <c r="J71" s="265"/>
      <c r="K71" s="266"/>
      <c r="L71" s="105"/>
      <c r="M71" s="88">
        <v>0</v>
      </c>
      <c r="N71" s="119"/>
      <c r="O71" s="88">
        <v>0</v>
      </c>
      <c r="P71" s="113"/>
      <c r="Q71" s="89">
        <v>0</v>
      </c>
      <c r="R71" s="113"/>
      <c r="S71" s="89">
        <v>0</v>
      </c>
      <c r="T71" s="263"/>
    </row>
    <row r="72" spans="1:21" x14ac:dyDescent="0.25">
      <c r="A72" s="257">
        <v>10</v>
      </c>
      <c r="B72" s="274"/>
      <c r="C72" s="123"/>
      <c r="D72" s="126"/>
      <c r="E72" s="123"/>
      <c r="F72" s="174"/>
      <c r="G72" s="174"/>
      <c r="H72" s="85"/>
      <c r="I72" s="67">
        <v>60</v>
      </c>
      <c r="J72" s="103"/>
      <c r="K72" s="68">
        <f>I72*J72</f>
        <v>0</v>
      </c>
      <c r="L72" s="107"/>
      <c r="M72" s="90">
        <v>0</v>
      </c>
      <c r="N72" s="117"/>
      <c r="O72" s="90">
        <v>0</v>
      </c>
      <c r="P72" s="111"/>
      <c r="Q72" s="90">
        <v>0</v>
      </c>
      <c r="R72" s="111"/>
      <c r="S72" s="90">
        <v>0</v>
      </c>
      <c r="T72" s="262">
        <f t="shared" ref="T72" si="26">SUM(S72:S78)+SUM(Q72:Q78)+SUM(O72:O78)+SUM(M72:M78)+SUM(K72:K74)</f>
        <v>0</v>
      </c>
    </row>
    <row r="73" spans="1:21" x14ac:dyDescent="0.25">
      <c r="A73" s="257"/>
      <c r="B73" s="274"/>
      <c r="C73" s="124"/>
      <c r="D73" s="127"/>
      <c r="E73" s="124"/>
      <c r="F73" s="176" t="str">
        <f t="shared" ref="F73:F78" si="27">IF(F72="","",F72)</f>
        <v/>
      </c>
      <c r="G73" s="176" t="str">
        <f t="shared" ref="G73:G78" si="28">IF(G72="","",G72)</f>
        <v/>
      </c>
      <c r="H73" s="85"/>
      <c r="I73" s="67">
        <v>40</v>
      </c>
      <c r="J73" s="103"/>
      <c r="K73" s="68">
        <f>I73*J73</f>
        <v>0</v>
      </c>
      <c r="L73" s="108"/>
      <c r="M73" s="86">
        <v>0</v>
      </c>
      <c r="N73" s="118"/>
      <c r="O73" s="86">
        <v>0</v>
      </c>
      <c r="P73" s="112"/>
      <c r="Q73" s="86">
        <v>0</v>
      </c>
      <c r="R73" s="112"/>
      <c r="S73" s="86">
        <v>0</v>
      </c>
      <c r="T73" s="262"/>
    </row>
    <row r="74" spans="1:21" x14ac:dyDescent="0.25">
      <c r="A74" s="257"/>
      <c r="B74" s="274"/>
      <c r="C74" s="124"/>
      <c r="D74" s="127"/>
      <c r="E74" s="124"/>
      <c r="F74" s="176" t="str">
        <f t="shared" si="27"/>
        <v/>
      </c>
      <c r="G74" s="176" t="str">
        <f t="shared" si="28"/>
        <v/>
      </c>
      <c r="H74" s="85"/>
      <c r="I74" s="67">
        <v>30</v>
      </c>
      <c r="J74" s="103"/>
      <c r="K74" s="68">
        <f>I74*J74</f>
        <v>0</v>
      </c>
      <c r="L74" s="108"/>
      <c r="M74" s="86">
        <v>0</v>
      </c>
      <c r="N74" s="118"/>
      <c r="O74" s="86">
        <v>0</v>
      </c>
      <c r="P74" s="112"/>
      <c r="Q74" s="86">
        <v>0</v>
      </c>
      <c r="R74" s="112"/>
      <c r="S74" s="86">
        <v>0</v>
      </c>
      <c r="T74" s="262"/>
    </row>
    <row r="75" spans="1:21" x14ac:dyDescent="0.25">
      <c r="A75" s="257"/>
      <c r="B75" s="274"/>
      <c r="C75" s="124"/>
      <c r="D75" s="127"/>
      <c r="E75" s="124"/>
      <c r="F75" s="176" t="str">
        <f t="shared" si="27"/>
        <v/>
      </c>
      <c r="G75" s="176" t="str">
        <f t="shared" si="28"/>
        <v/>
      </c>
      <c r="H75" s="264"/>
      <c r="I75" s="265"/>
      <c r="J75" s="265"/>
      <c r="K75" s="266"/>
      <c r="L75" s="104"/>
      <c r="M75" s="86">
        <v>0</v>
      </c>
      <c r="N75" s="118"/>
      <c r="O75" s="86">
        <v>0</v>
      </c>
      <c r="P75" s="112"/>
      <c r="Q75" s="86">
        <v>0</v>
      </c>
      <c r="R75" s="112"/>
      <c r="S75" s="86">
        <v>0</v>
      </c>
      <c r="T75" s="262"/>
    </row>
    <row r="76" spans="1:21" x14ac:dyDescent="0.25">
      <c r="A76" s="257"/>
      <c r="B76" s="274"/>
      <c r="C76" s="124"/>
      <c r="D76" s="127"/>
      <c r="E76" s="124"/>
      <c r="F76" s="176" t="str">
        <f t="shared" si="27"/>
        <v/>
      </c>
      <c r="G76" s="176" t="str">
        <f t="shared" si="28"/>
        <v/>
      </c>
      <c r="H76" s="264"/>
      <c r="I76" s="265"/>
      <c r="J76" s="265"/>
      <c r="K76" s="266"/>
      <c r="L76" s="104"/>
      <c r="M76" s="86">
        <v>0</v>
      </c>
      <c r="N76" s="118"/>
      <c r="O76" s="86">
        <v>0</v>
      </c>
      <c r="P76" s="112"/>
      <c r="Q76" s="86">
        <v>0</v>
      </c>
      <c r="R76" s="112"/>
      <c r="S76" s="86">
        <v>0</v>
      </c>
      <c r="T76" s="262"/>
    </row>
    <row r="77" spans="1:21" x14ac:dyDescent="0.25">
      <c r="A77" s="257"/>
      <c r="B77" s="274"/>
      <c r="C77" s="124"/>
      <c r="D77" s="127"/>
      <c r="E77" s="124"/>
      <c r="F77" s="176" t="str">
        <f t="shared" si="27"/>
        <v/>
      </c>
      <c r="G77" s="176" t="str">
        <f t="shared" si="28"/>
        <v/>
      </c>
      <c r="H77" s="264"/>
      <c r="I77" s="265"/>
      <c r="J77" s="265"/>
      <c r="K77" s="266"/>
      <c r="L77" s="104"/>
      <c r="M77" s="86">
        <v>0</v>
      </c>
      <c r="N77" s="118"/>
      <c r="O77" s="86">
        <v>0</v>
      </c>
      <c r="P77" s="112"/>
      <c r="Q77" s="86">
        <v>0</v>
      </c>
      <c r="R77" s="112"/>
      <c r="S77" s="86">
        <v>0</v>
      </c>
      <c r="T77" s="262"/>
    </row>
    <row r="78" spans="1:21" ht="15.75" thickBot="1" x14ac:dyDescent="0.3">
      <c r="A78" s="277"/>
      <c r="B78" s="278"/>
      <c r="C78" s="125"/>
      <c r="D78" s="129"/>
      <c r="E78" s="130"/>
      <c r="F78" s="179" t="str">
        <f t="shared" si="27"/>
        <v/>
      </c>
      <c r="G78" s="179" t="str">
        <f t="shared" si="28"/>
        <v/>
      </c>
      <c r="H78" s="279"/>
      <c r="I78" s="280"/>
      <c r="J78" s="280"/>
      <c r="K78" s="281"/>
      <c r="L78" s="110"/>
      <c r="M78" s="69">
        <v>0</v>
      </c>
      <c r="N78" s="219"/>
      <c r="O78" s="88">
        <v>0</v>
      </c>
      <c r="P78" s="220"/>
      <c r="Q78" s="88">
        <v>0</v>
      </c>
      <c r="R78" s="220"/>
      <c r="S78" s="88">
        <v>0</v>
      </c>
      <c r="T78" s="263"/>
    </row>
    <row r="79" spans="1:21" ht="15.75" customHeight="1" thickBot="1" x14ac:dyDescent="0.3">
      <c r="A79" s="70"/>
      <c r="B79" s="71"/>
      <c r="C79" s="66"/>
      <c r="D79" s="66"/>
      <c r="E79" s="66"/>
      <c r="F79" s="66"/>
      <c r="G79" s="66"/>
      <c r="H79" s="275" t="s">
        <v>82</v>
      </c>
      <c r="I79" s="276"/>
      <c r="J79" s="276"/>
      <c r="K79" s="72">
        <f>SUM(K9:K78)</f>
        <v>0</v>
      </c>
      <c r="L79" s="73" t="s">
        <v>81</v>
      </c>
      <c r="M79" s="72">
        <f>SUM(M9:M78)</f>
        <v>0</v>
      </c>
      <c r="N79" s="74" t="s">
        <v>78</v>
      </c>
      <c r="O79" s="75">
        <f>SUM(O9:O78)</f>
        <v>2200</v>
      </c>
      <c r="P79" s="74" t="s">
        <v>79</v>
      </c>
      <c r="Q79" s="72">
        <f>SUM(Q9:Q78)</f>
        <v>1200</v>
      </c>
      <c r="R79" s="74" t="s">
        <v>80</v>
      </c>
      <c r="S79" s="72">
        <f>SUM(S9:S78)</f>
        <v>400</v>
      </c>
      <c r="T79" s="76">
        <f>SUM(T9:T72)</f>
        <v>3800</v>
      </c>
    </row>
    <row r="80" spans="1:21" x14ac:dyDescent="0.25">
      <c r="T80" s="78"/>
      <c r="U80" s="66"/>
    </row>
    <row r="81" spans="17:21" x14ac:dyDescent="0.25">
      <c r="T81" s="78"/>
      <c r="U81" s="66"/>
    </row>
    <row r="82" spans="17:21" x14ac:dyDescent="0.25">
      <c r="Q82" s="79"/>
      <c r="S82" s="79"/>
      <c r="T82" s="80"/>
      <c r="U82" s="80"/>
    </row>
    <row r="83" spans="17:21" x14ac:dyDescent="0.25">
      <c r="Q83" s="81"/>
      <c r="S83" s="81"/>
      <c r="T83" s="82"/>
      <c r="U83" s="82"/>
    </row>
    <row r="84" spans="17:21" x14ac:dyDescent="0.25">
      <c r="Q84" s="79"/>
      <c r="S84" s="79"/>
      <c r="T84" s="66"/>
      <c r="U84" s="66"/>
    </row>
    <row r="85" spans="17:21" x14ac:dyDescent="0.25">
      <c r="Q85" s="83"/>
      <c r="S85" s="83"/>
      <c r="T85" s="66"/>
      <c r="U85" s="66"/>
    </row>
    <row r="86" spans="17:21" x14ac:dyDescent="0.25">
      <c r="Q86" s="84"/>
      <c r="S86" s="84"/>
    </row>
  </sheetData>
  <sheetProtection password="CC81" sheet="1" selectLockedCells="1"/>
  <customSheetViews>
    <customSheetView guid="{59252903-CEDE-4793-ADAF-4CC0288372DB}" scale="80">
      <pane xSplit="7" ySplit="8" topLeftCell="H9" activePane="bottomRight" state="frozen"/>
      <selection pane="bottomRight" activeCell="G12" sqref="G12"/>
      <pageMargins left="0.7" right="0.7" top="0.78740157499999996" bottom="0.78740157499999996" header="0.3" footer="0.3"/>
      <pageSetup paperSize="9" orientation="portrait" r:id="rId1"/>
    </customSheetView>
  </customSheetViews>
  <mergeCells count="59">
    <mergeCell ref="H79:J79"/>
    <mergeCell ref="A72:A78"/>
    <mergeCell ref="B72:B78"/>
    <mergeCell ref="T72:T78"/>
    <mergeCell ref="H75:K78"/>
    <mergeCell ref="A65:A71"/>
    <mergeCell ref="B65:B71"/>
    <mergeCell ref="T65:T71"/>
    <mergeCell ref="H68:K71"/>
    <mergeCell ref="T58:T64"/>
    <mergeCell ref="H61:K64"/>
    <mergeCell ref="A51:A57"/>
    <mergeCell ref="B51:B57"/>
    <mergeCell ref="T51:T57"/>
    <mergeCell ref="H54:K57"/>
    <mergeCell ref="A58:A64"/>
    <mergeCell ref="B58:B64"/>
    <mergeCell ref="T44:T50"/>
    <mergeCell ref="H47:K50"/>
    <mergeCell ref="A37:A43"/>
    <mergeCell ref="B37:B43"/>
    <mergeCell ref="T37:T43"/>
    <mergeCell ref="H40:K43"/>
    <mergeCell ref="A44:A50"/>
    <mergeCell ref="B44:B50"/>
    <mergeCell ref="A16:A22"/>
    <mergeCell ref="B16:B22"/>
    <mergeCell ref="T16:T22"/>
    <mergeCell ref="H19:K22"/>
    <mergeCell ref="T30:T36"/>
    <mergeCell ref="H33:K36"/>
    <mergeCell ref="A23:A29"/>
    <mergeCell ref="B23:B29"/>
    <mergeCell ref="T23:T29"/>
    <mergeCell ref="H26:K29"/>
    <mergeCell ref="A30:A36"/>
    <mergeCell ref="B30:B36"/>
    <mergeCell ref="R7:S7"/>
    <mergeCell ref="A9:A15"/>
    <mergeCell ref="B9:B15"/>
    <mergeCell ref="A8:E8"/>
    <mergeCell ref="T9:T15"/>
    <mergeCell ref="H12:K15"/>
    <mergeCell ref="A1:T2"/>
    <mergeCell ref="A6:G6"/>
    <mergeCell ref="H6:K6"/>
    <mergeCell ref="L6:S6"/>
    <mergeCell ref="T6:T7"/>
    <mergeCell ref="F7:G7"/>
    <mergeCell ref="H7:H8"/>
    <mergeCell ref="I7:I8"/>
    <mergeCell ref="J7:J8"/>
    <mergeCell ref="A3:T3"/>
    <mergeCell ref="D5:E5"/>
    <mergeCell ref="A4:B5"/>
    <mergeCell ref="K7:K8"/>
    <mergeCell ref="L7:M7"/>
    <mergeCell ref="N7:O7"/>
    <mergeCell ref="P7:Q7"/>
  </mergeCells>
  <conditionalFormatting sqref="T79">
    <cfRule type="cellIs" dxfId="0" priority="1" operator="greaterThan">
      <formula>187500</formula>
    </cfRule>
  </conditionalFormatting>
  <dataValidations count="4">
    <dataValidation type="list" showInputMessage="1" showErrorMessage="1" sqref="G9 G23:G78 G16" xr:uid="{C180FFE1-EFB4-40C8-B321-D97AEFD99E05}">
      <formula1>$AR$9:$AR$20</formula1>
    </dataValidation>
    <dataValidation type="list" showInputMessage="1" showErrorMessage="1" sqref="F9 F23:F78 F16" xr:uid="{AB12C1F7-E758-42E6-9FFA-A4792BA62951}">
      <formula1>$AQ$9:$AQ$20</formula1>
    </dataValidation>
    <dataValidation type="list" allowBlank="1" showInputMessage="1" showErrorMessage="1" sqref="F10:F15" xr:uid="{BE2E32CA-328C-46AD-9301-6B96A93D4CC6}">
      <formula1>$AQ$9:$AQ$20</formula1>
    </dataValidation>
    <dataValidation type="list" allowBlank="1" showInputMessage="1" showErrorMessage="1" sqref="G10:G15" xr:uid="{AD5ED0F6-7FB7-4A6E-893C-D0C7BCD13BB0}">
      <formula1>$AR$9:$AR$20</formula1>
    </dataValidation>
  </dataValidations>
  <pageMargins left="0.7" right="0.7" top="0.78740157499999996" bottom="0.78740157499999996" header="0.3" footer="0.3"/>
  <pageSetup paperSize="9" orientation="portrait"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61ADD-1BB8-43A3-A077-F7718338E849}">
  <dimension ref="A1:F39"/>
  <sheetViews>
    <sheetView zoomScale="85" zoomScaleNormal="85" workbookViewId="0">
      <selection activeCell="B20" sqref="B20"/>
    </sheetView>
  </sheetViews>
  <sheetFormatPr baseColWidth="10" defaultRowHeight="15" x14ac:dyDescent="0.25"/>
  <cols>
    <col min="1" max="1" width="7.140625" customWidth="1"/>
    <col min="2" max="2" width="16.42578125" customWidth="1"/>
    <col min="3" max="3" width="33" customWidth="1"/>
    <col min="4" max="4" width="16.28515625" customWidth="1"/>
    <col min="5" max="5" width="13.140625" customWidth="1"/>
    <col min="6" max="6" width="12" style="47" bestFit="1" customWidth="1"/>
  </cols>
  <sheetData>
    <row r="1" spans="1:6" ht="44.25" customHeight="1" thickBot="1" x14ac:dyDescent="0.3">
      <c r="A1" s="282" t="s">
        <v>88</v>
      </c>
      <c r="B1" s="283"/>
      <c r="C1" s="283"/>
      <c r="D1" s="283"/>
      <c r="E1" s="283"/>
      <c r="F1" s="284"/>
    </row>
    <row r="2" spans="1:6" ht="18" customHeight="1" x14ac:dyDescent="0.25">
      <c r="A2" s="288" t="s">
        <v>11</v>
      </c>
      <c r="B2" s="288"/>
      <c r="C2" s="289">
        <f>'milestones and costs'!C5</f>
        <v>44927</v>
      </c>
      <c r="D2" s="289"/>
      <c r="E2" s="289"/>
      <c r="F2" s="290"/>
    </row>
    <row r="3" spans="1:6" x14ac:dyDescent="0.25">
      <c r="A3" s="50" t="s">
        <v>2</v>
      </c>
      <c r="B3" s="51" t="s">
        <v>89</v>
      </c>
      <c r="C3" s="52" t="s">
        <v>90</v>
      </c>
      <c r="D3" s="143" t="s">
        <v>91</v>
      </c>
      <c r="E3" s="52" t="s">
        <v>92</v>
      </c>
      <c r="F3" s="53" t="s">
        <v>93</v>
      </c>
    </row>
    <row r="4" spans="1:6" x14ac:dyDescent="0.25">
      <c r="A4" s="46">
        <v>1</v>
      </c>
      <c r="B4" s="132"/>
      <c r="C4" s="133"/>
      <c r="D4" s="136"/>
      <c r="E4" s="133"/>
      <c r="F4" s="134"/>
    </row>
    <row r="5" spans="1:6" x14ac:dyDescent="0.25">
      <c r="A5" s="46">
        <v>2</v>
      </c>
      <c r="B5" s="132"/>
      <c r="C5" s="133"/>
      <c r="D5" s="136"/>
      <c r="E5" s="133"/>
      <c r="F5" s="134"/>
    </row>
    <row r="6" spans="1:6" x14ac:dyDescent="0.25">
      <c r="A6" s="46">
        <v>3</v>
      </c>
      <c r="B6" s="132"/>
      <c r="C6" s="133"/>
      <c r="D6" s="136"/>
      <c r="E6" s="133"/>
      <c r="F6" s="134"/>
    </row>
    <row r="7" spans="1:6" x14ac:dyDescent="0.25">
      <c r="A7" s="46">
        <v>4</v>
      </c>
      <c r="B7" s="132"/>
      <c r="C7" s="133"/>
      <c r="D7" s="136"/>
      <c r="E7" s="133"/>
      <c r="F7" s="134"/>
    </row>
    <row r="8" spans="1:6" x14ac:dyDescent="0.25">
      <c r="A8" s="46">
        <v>5</v>
      </c>
      <c r="B8" s="132"/>
      <c r="C8" s="133"/>
      <c r="D8" s="136"/>
      <c r="E8" s="133"/>
      <c r="F8" s="134"/>
    </row>
    <row r="9" spans="1:6" x14ac:dyDescent="0.25">
      <c r="A9" s="46">
        <v>6</v>
      </c>
      <c r="B9" s="132"/>
      <c r="C9" s="133"/>
      <c r="D9" s="136"/>
      <c r="E9" s="133"/>
      <c r="F9" s="134"/>
    </row>
    <row r="10" spans="1:6" x14ac:dyDescent="0.25">
      <c r="A10" s="46">
        <v>7</v>
      </c>
      <c r="B10" s="132"/>
      <c r="C10" s="133"/>
      <c r="D10" s="136"/>
      <c r="E10" s="133"/>
      <c r="F10" s="134"/>
    </row>
    <row r="11" spans="1:6" x14ac:dyDescent="0.25">
      <c r="A11" s="46">
        <v>8</v>
      </c>
      <c r="B11" s="132"/>
      <c r="C11" s="133"/>
      <c r="D11" s="136"/>
      <c r="E11" s="133"/>
      <c r="F11" s="134"/>
    </row>
    <row r="12" spans="1:6" x14ac:dyDescent="0.25">
      <c r="A12" s="46">
        <v>9</v>
      </c>
      <c r="B12" s="132"/>
      <c r="C12" s="133"/>
      <c r="D12" s="136"/>
      <c r="E12" s="133"/>
      <c r="F12" s="134"/>
    </row>
    <row r="13" spans="1:6" x14ac:dyDescent="0.25">
      <c r="A13" s="46">
        <v>10</v>
      </c>
      <c r="B13" s="132"/>
      <c r="C13" s="133"/>
      <c r="D13" s="136"/>
      <c r="E13" s="133"/>
      <c r="F13" s="134"/>
    </row>
    <row r="14" spans="1:6" ht="15.75" thickBot="1" x14ac:dyDescent="0.3">
      <c r="A14" s="57"/>
      <c r="B14" s="144"/>
      <c r="C14" s="144"/>
      <c r="D14" s="146"/>
      <c r="E14" s="147" t="s">
        <v>66</v>
      </c>
      <c r="F14" s="153">
        <f>SUM(F4:F13)</f>
        <v>0</v>
      </c>
    </row>
    <row r="15" spans="1:6" x14ac:dyDescent="0.25">
      <c r="A15" s="50" t="s">
        <v>95</v>
      </c>
      <c r="B15" s="152"/>
      <c r="C15" s="291">
        <f>EDATE(C2,12)</f>
        <v>45292</v>
      </c>
      <c r="D15" s="292"/>
      <c r="E15" s="292"/>
      <c r="F15" s="293"/>
    </row>
    <row r="16" spans="1:6" x14ac:dyDescent="0.25">
      <c r="A16" s="46">
        <v>1</v>
      </c>
      <c r="B16" s="132"/>
      <c r="C16" s="133"/>
      <c r="D16" s="136"/>
      <c r="E16" s="133"/>
      <c r="F16" s="134"/>
    </row>
    <row r="17" spans="1:6" x14ac:dyDescent="0.25">
      <c r="A17" s="46">
        <v>2</v>
      </c>
      <c r="B17" s="132"/>
      <c r="C17" s="133"/>
      <c r="D17" s="136"/>
      <c r="E17" s="133"/>
      <c r="F17" s="134"/>
    </row>
    <row r="18" spans="1:6" x14ac:dyDescent="0.25">
      <c r="A18" s="46">
        <v>3</v>
      </c>
      <c r="B18" s="132"/>
      <c r="C18" s="133"/>
      <c r="D18" s="136"/>
      <c r="E18" s="133"/>
      <c r="F18" s="134"/>
    </row>
    <row r="19" spans="1:6" x14ac:dyDescent="0.25">
      <c r="A19" s="46">
        <v>4</v>
      </c>
      <c r="B19" s="132"/>
      <c r="C19" s="133"/>
      <c r="D19" s="136"/>
      <c r="E19" s="133"/>
      <c r="F19" s="134"/>
    </row>
    <row r="20" spans="1:6" x14ac:dyDescent="0.25">
      <c r="A20" s="46">
        <v>5</v>
      </c>
      <c r="B20" s="132"/>
      <c r="C20" s="133"/>
      <c r="D20" s="136"/>
      <c r="E20" s="133"/>
      <c r="F20" s="134"/>
    </row>
    <row r="21" spans="1:6" x14ac:dyDescent="0.25">
      <c r="A21" s="46">
        <v>6</v>
      </c>
      <c r="B21" s="132"/>
      <c r="C21" s="133"/>
      <c r="D21" s="136"/>
      <c r="E21" s="133"/>
      <c r="F21" s="134"/>
    </row>
    <row r="22" spans="1:6" x14ac:dyDescent="0.25">
      <c r="A22" s="46">
        <v>7</v>
      </c>
      <c r="B22" s="132"/>
      <c r="C22" s="133"/>
      <c r="D22" s="136"/>
      <c r="E22" s="133"/>
      <c r="F22" s="134"/>
    </row>
    <row r="23" spans="1:6" x14ac:dyDescent="0.25">
      <c r="A23" s="46">
        <v>8</v>
      </c>
      <c r="B23" s="132"/>
      <c r="C23" s="133"/>
      <c r="D23" s="136"/>
      <c r="E23" s="133"/>
      <c r="F23" s="134"/>
    </row>
    <row r="24" spans="1:6" x14ac:dyDescent="0.25">
      <c r="A24" s="46">
        <v>9</v>
      </c>
      <c r="B24" s="132"/>
      <c r="C24" s="133"/>
      <c r="D24" s="136"/>
      <c r="E24" s="133"/>
      <c r="F24" s="134"/>
    </row>
    <row r="25" spans="1:6" x14ac:dyDescent="0.25">
      <c r="A25" s="46">
        <v>10</v>
      </c>
      <c r="B25" s="132"/>
      <c r="C25" s="133"/>
      <c r="D25" s="136"/>
      <c r="E25" s="133"/>
      <c r="F25" s="134"/>
    </row>
    <row r="26" spans="1:6" ht="15.75" thickBot="1" x14ac:dyDescent="0.3">
      <c r="A26" s="57"/>
      <c r="B26" s="144"/>
      <c r="C26" s="144"/>
      <c r="D26" s="146"/>
      <c r="E26" s="147" t="s">
        <v>66</v>
      </c>
      <c r="F26" s="145">
        <f>SUM(F16:F25)</f>
        <v>0</v>
      </c>
    </row>
    <row r="27" spans="1:6" x14ac:dyDescent="0.25">
      <c r="A27" s="294" t="s">
        <v>96</v>
      </c>
      <c r="B27" s="294"/>
      <c r="C27" s="294"/>
      <c r="D27" s="295"/>
      <c r="E27" s="296">
        <f>EDATE(C15,12)</f>
        <v>45658</v>
      </c>
      <c r="F27" s="297"/>
    </row>
    <row r="28" spans="1:6" x14ac:dyDescent="0.25">
      <c r="A28" s="46">
        <v>1</v>
      </c>
      <c r="B28" s="135"/>
      <c r="C28" s="133"/>
      <c r="D28" s="136"/>
      <c r="E28" s="133"/>
      <c r="F28" s="134"/>
    </row>
    <row r="29" spans="1:6" x14ac:dyDescent="0.25">
      <c r="A29" s="46">
        <v>2</v>
      </c>
      <c r="B29" s="135"/>
      <c r="C29" s="133"/>
      <c r="D29" s="136"/>
      <c r="E29" s="133"/>
      <c r="F29" s="134"/>
    </row>
    <row r="30" spans="1:6" x14ac:dyDescent="0.25">
      <c r="A30" s="46">
        <v>3</v>
      </c>
      <c r="B30" s="135"/>
      <c r="C30" s="133"/>
      <c r="D30" s="136"/>
      <c r="E30" s="133"/>
      <c r="F30" s="134"/>
    </row>
    <row r="31" spans="1:6" x14ac:dyDescent="0.25">
      <c r="A31" s="46">
        <v>4</v>
      </c>
      <c r="B31" s="135"/>
      <c r="C31" s="133"/>
      <c r="D31" s="136"/>
      <c r="E31" s="133"/>
      <c r="F31" s="134"/>
    </row>
    <row r="32" spans="1:6" x14ac:dyDescent="0.25">
      <c r="A32" s="46">
        <v>5</v>
      </c>
      <c r="B32" s="135"/>
      <c r="C32" s="133"/>
      <c r="D32" s="136"/>
      <c r="E32" s="133"/>
      <c r="F32" s="134"/>
    </row>
    <row r="33" spans="1:6" x14ac:dyDescent="0.25">
      <c r="A33" s="46">
        <v>6</v>
      </c>
      <c r="B33" s="135"/>
      <c r="C33" s="133"/>
      <c r="D33" s="136"/>
      <c r="E33" s="133"/>
      <c r="F33" s="134"/>
    </row>
    <row r="34" spans="1:6" x14ac:dyDescent="0.25">
      <c r="A34" s="46">
        <v>7</v>
      </c>
      <c r="B34" s="135"/>
      <c r="C34" s="133"/>
      <c r="D34" s="136"/>
      <c r="E34" s="133"/>
      <c r="F34" s="134"/>
    </row>
    <row r="35" spans="1:6" x14ac:dyDescent="0.25">
      <c r="A35" s="46">
        <v>8</v>
      </c>
      <c r="B35" s="135"/>
      <c r="C35" s="133"/>
      <c r="D35" s="136"/>
      <c r="E35" s="133"/>
      <c r="F35" s="134"/>
    </row>
    <row r="36" spans="1:6" x14ac:dyDescent="0.25">
      <c r="A36" s="46">
        <v>9</v>
      </c>
      <c r="B36" s="135"/>
      <c r="C36" s="133"/>
      <c r="D36" s="136"/>
      <c r="E36" s="133"/>
      <c r="F36" s="134"/>
    </row>
    <row r="37" spans="1:6" x14ac:dyDescent="0.25">
      <c r="A37" s="46">
        <v>10</v>
      </c>
      <c r="B37" s="135"/>
      <c r="C37" s="133"/>
      <c r="D37" s="136"/>
      <c r="E37" s="133"/>
      <c r="F37" s="134"/>
    </row>
    <row r="38" spans="1:6" ht="15.75" thickBot="1" x14ac:dyDescent="0.3">
      <c r="A38" s="298"/>
      <c r="B38" s="299"/>
      <c r="C38" s="299"/>
      <c r="D38" s="300"/>
      <c r="E38" s="147" t="s">
        <v>66</v>
      </c>
      <c r="F38" s="54">
        <f>SUM(F28:F37)</f>
        <v>0</v>
      </c>
    </row>
    <row r="39" spans="1:6" ht="15.75" thickBot="1" x14ac:dyDescent="0.3">
      <c r="A39" s="1"/>
      <c r="B39" s="1"/>
      <c r="C39" s="285" t="s">
        <v>94</v>
      </c>
      <c r="D39" s="286"/>
      <c r="E39" s="287"/>
      <c r="F39" s="55">
        <f>SUM(F14+F26+F38)</f>
        <v>0</v>
      </c>
    </row>
  </sheetData>
  <sheetProtection algorithmName="SHA-512" hashValue="b8D7KNN1Cp5WkwgP/PhvZHeVf6v7eRM5Gdkc3gklaYE+QXH544ZDxBEIii/4AFZTZj1XW9+NEwizcjixOmvxCQ==" saltValue="lZKCIUJ8zir43cqaI78LIA==" spinCount="100000" sheet="1" selectLockedCells="1"/>
  <customSheetViews>
    <customSheetView guid="{59252903-CEDE-4793-ADAF-4CC0288372DB}" scale="85">
      <selection activeCell="B4" sqref="B4"/>
      <pageMargins left="0.7" right="0.7" top="0.78740157499999996" bottom="0.78740157499999996" header="0.3" footer="0.3"/>
      <pageSetup paperSize="9" orientation="portrait" r:id="rId1"/>
    </customSheetView>
  </customSheetViews>
  <mergeCells count="8">
    <mergeCell ref="A1:F1"/>
    <mergeCell ref="C39:E39"/>
    <mergeCell ref="A2:B2"/>
    <mergeCell ref="C2:F2"/>
    <mergeCell ref="C15:F15"/>
    <mergeCell ref="A27:D27"/>
    <mergeCell ref="E27:F27"/>
    <mergeCell ref="A38:D38"/>
  </mergeCells>
  <pageMargins left="0.7" right="0.7" top="0.78740157499999996" bottom="0.78740157499999996" header="0.3" footer="0.3"/>
  <pageSetup paperSize="9" orientation="portrait"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3F179-3C88-4A43-B560-247E3CD0E575}">
  <dimension ref="A1:P84"/>
  <sheetViews>
    <sheetView tabSelected="1" zoomScale="80" zoomScaleNormal="80" workbookViewId="0">
      <selection activeCell="D6" sqref="D6"/>
    </sheetView>
  </sheetViews>
  <sheetFormatPr baseColWidth="10" defaultRowHeight="15" x14ac:dyDescent="0.25"/>
  <cols>
    <col min="1" max="1" width="31.42578125" customWidth="1"/>
    <col min="2" max="2" width="16" customWidth="1"/>
    <col min="3" max="3" width="11.85546875" customWidth="1"/>
    <col min="4" max="4" width="16" customWidth="1"/>
    <col min="5" max="5" width="10.28515625" customWidth="1"/>
    <col min="6" max="6" width="23.42578125" customWidth="1"/>
    <col min="7" max="7" width="16.85546875" customWidth="1"/>
    <col min="10" max="10" width="10.7109375" customWidth="1"/>
    <col min="11" max="11" width="16.140625" customWidth="1"/>
    <col min="12" max="12" width="16.7109375" customWidth="1"/>
    <col min="13" max="13" width="20.42578125" customWidth="1"/>
    <col min="14" max="14" width="23.28515625" customWidth="1"/>
    <col min="15" max="15" width="24.42578125" customWidth="1"/>
    <col min="16" max="16" width="20" customWidth="1"/>
  </cols>
  <sheetData>
    <row r="1" spans="1:16" ht="42.75" customHeight="1" thickBot="1" x14ac:dyDescent="0.3">
      <c r="A1" s="348" t="s">
        <v>97</v>
      </c>
      <c r="B1" s="348"/>
      <c r="C1" s="348"/>
      <c r="D1" s="348"/>
      <c r="E1" s="348"/>
      <c r="F1" s="348"/>
      <c r="G1" s="348"/>
      <c r="H1" s="348"/>
      <c r="I1" s="348"/>
      <c r="J1" s="349"/>
      <c r="K1" s="185"/>
      <c r="L1" s="190" t="s">
        <v>98</v>
      </c>
      <c r="M1" s="191"/>
      <c r="N1" s="191"/>
      <c r="O1" s="191"/>
      <c r="P1" s="192"/>
    </row>
    <row r="2" spans="1:16" ht="15" customHeight="1" x14ac:dyDescent="0.25">
      <c r="A2" s="56"/>
      <c r="B2" s="341" t="s">
        <v>111</v>
      </c>
      <c r="C2" s="342"/>
      <c r="D2" s="342"/>
      <c r="E2" s="343"/>
      <c r="F2" s="341" t="s">
        <v>114</v>
      </c>
      <c r="G2" s="342"/>
      <c r="H2" s="342"/>
      <c r="I2" s="342"/>
      <c r="J2" s="343"/>
      <c r="K2" s="185"/>
      <c r="L2" s="94" t="s">
        <v>103</v>
      </c>
      <c r="M2" s="95" t="s">
        <v>104</v>
      </c>
      <c r="N2" s="96" t="s">
        <v>105</v>
      </c>
      <c r="O2" s="96" t="s">
        <v>106</v>
      </c>
      <c r="P2" s="97" t="s">
        <v>107</v>
      </c>
    </row>
    <row r="3" spans="1:16" x14ac:dyDescent="0.25">
      <c r="A3" s="56"/>
      <c r="B3" s="344"/>
      <c r="C3" s="345"/>
      <c r="D3" s="346"/>
      <c r="E3" s="351"/>
      <c r="F3" s="344"/>
      <c r="G3" s="345"/>
      <c r="H3" s="345"/>
      <c r="I3" s="346"/>
      <c r="J3" s="347"/>
      <c r="K3" s="185"/>
      <c r="L3" s="99"/>
      <c r="M3" s="92"/>
      <c r="N3" s="93"/>
      <c r="O3" s="93"/>
      <c r="P3" s="169"/>
    </row>
    <row r="4" spans="1:16" ht="15.75" thickBot="1" x14ac:dyDescent="0.3">
      <c r="A4" s="187"/>
      <c r="B4" s="188"/>
      <c r="C4" s="193"/>
      <c r="D4" s="193"/>
      <c r="E4" s="201" t="s">
        <v>112</v>
      </c>
      <c r="F4" s="202"/>
      <c r="G4" s="203"/>
      <c r="H4" s="204"/>
      <c r="I4" s="195"/>
      <c r="J4" s="201" t="s">
        <v>112</v>
      </c>
      <c r="L4" s="99"/>
      <c r="M4" s="92"/>
      <c r="N4" s="93"/>
      <c r="O4" s="93"/>
      <c r="P4" s="169"/>
    </row>
    <row r="5" spans="1:16" ht="15" customHeight="1" x14ac:dyDescent="0.25">
      <c r="A5" s="316" t="s">
        <v>102</v>
      </c>
      <c r="B5" s="318" t="s">
        <v>108</v>
      </c>
      <c r="C5" s="196" t="s">
        <v>100</v>
      </c>
      <c r="D5" s="211"/>
      <c r="E5" s="310">
        <f>SUM(D5:D7)</f>
        <v>0</v>
      </c>
      <c r="F5" s="325" t="s">
        <v>102</v>
      </c>
      <c r="G5" s="302" t="s">
        <v>108</v>
      </c>
      <c r="H5" s="182" t="s">
        <v>100</v>
      </c>
      <c r="I5" s="194"/>
      <c r="J5" s="311">
        <f>SUM(I5:I7)</f>
        <v>0</v>
      </c>
      <c r="L5" s="99"/>
      <c r="M5" s="92"/>
      <c r="N5" s="93"/>
      <c r="O5" s="93"/>
      <c r="P5" s="169"/>
    </row>
    <row r="6" spans="1:16" x14ac:dyDescent="0.25">
      <c r="A6" s="302"/>
      <c r="B6" s="319"/>
      <c r="C6" s="197" t="s">
        <v>99</v>
      </c>
      <c r="D6" s="212"/>
      <c r="E6" s="311"/>
      <c r="F6" s="325"/>
      <c r="G6" s="302"/>
      <c r="H6" s="205" t="s">
        <v>99</v>
      </c>
      <c r="I6" s="194"/>
      <c r="J6" s="311"/>
      <c r="L6" s="99"/>
      <c r="M6" s="92"/>
      <c r="N6" s="93"/>
      <c r="O6" s="93"/>
      <c r="P6" s="169"/>
    </row>
    <row r="7" spans="1:16" x14ac:dyDescent="0.25">
      <c r="A7" s="317"/>
      <c r="B7" s="320"/>
      <c r="C7" s="196" t="s">
        <v>101</v>
      </c>
      <c r="D7" s="189"/>
      <c r="E7" s="312"/>
      <c r="F7" s="325"/>
      <c r="G7" s="317"/>
      <c r="H7" s="182" t="s">
        <v>101</v>
      </c>
      <c r="I7" s="194"/>
      <c r="J7" s="312"/>
      <c r="L7" s="99"/>
      <c r="M7" s="92"/>
      <c r="N7" s="93"/>
      <c r="O7" s="93"/>
      <c r="P7" s="169"/>
    </row>
    <row r="8" spans="1:16" ht="15" customHeight="1" x14ac:dyDescent="0.25">
      <c r="A8" s="301" t="s">
        <v>102</v>
      </c>
      <c r="B8" s="350" t="s">
        <v>109</v>
      </c>
      <c r="C8" s="197" t="s">
        <v>100</v>
      </c>
      <c r="D8" s="213"/>
      <c r="E8" s="313">
        <f>SUM(D8:D10)</f>
        <v>0</v>
      </c>
      <c r="F8" s="326" t="s">
        <v>102</v>
      </c>
      <c r="G8" s="328" t="s">
        <v>109</v>
      </c>
      <c r="H8" s="206" t="s">
        <v>100</v>
      </c>
      <c r="I8" s="214"/>
      <c r="J8" s="313">
        <f>SUM(I8:I10)</f>
        <v>0</v>
      </c>
      <c r="L8" s="99"/>
      <c r="M8" s="92"/>
      <c r="N8" s="93"/>
      <c r="O8" s="93"/>
      <c r="P8" s="169"/>
    </row>
    <row r="9" spans="1:16" x14ac:dyDescent="0.25">
      <c r="A9" s="302"/>
      <c r="B9" s="319"/>
      <c r="C9" s="198" t="s">
        <v>99</v>
      </c>
      <c r="D9" s="212"/>
      <c r="E9" s="314"/>
      <c r="F9" s="325"/>
      <c r="G9" s="329"/>
      <c r="H9" s="207" t="s">
        <v>99</v>
      </c>
      <c r="I9" s="215"/>
      <c r="J9" s="314"/>
      <c r="L9" s="99"/>
      <c r="M9" s="92"/>
      <c r="N9" s="93"/>
      <c r="O9" s="93"/>
      <c r="P9" s="169"/>
    </row>
    <row r="10" spans="1:16" x14ac:dyDescent="0.25">
      <c r="A10" s="317"/>
      <c r="B10" s="320"/>
      <c r="C10" s="197" t="s">
        <v>101</v>
      </c>
      <c r="D10" s="189"/>
      <c r="E10" s="315"/>
      <c r="F10" s="327"/>
      <c r="G10" s="330"/>
      <c r="H10" s="197" t="s">
        <v>101</v>
      </c>
      <c r="I10" s="216"/>
      <c r="J10" s="315"/>
      <c r="L10" s="99"/>
      <c r="M10" s="92"/>
      <c r="N10" s="93"/>
      <c r="O10" s="93"/>
      <c r="P10" s="169"/>
    </row>
    <row r="11" spans="1:16" ht="14.45" customHeight="1" x14ac:dyDescent="0.25">
      <c r="A11" s="302" t="s">
        <v>102</v>
      </c>
      <c r="B11" s="321" t="s">
        <v>110</v>
      </c>
      <c r="C11" s="197" t="s">
        <v>100</v>
      </c>
      <c r="D11" s="213"/>
      <c r="E11" s="313">
        <f>SUM(D11:D13)</f>
        <v>0</v>
      </c>
      <c r="F11" s="326" t="s">
        <v>102</v>
      </c>
      <c r="G11" s="301" t="s">
        <v>110</v>
      </c>
      <c r="H11" s="181" t="s">
        <v>100</v>
      </c>
      <c r="I11" s="217"/>
      <c r="J11" s="313">
        <f>SUM(I11:I13)</f>
        <v>0</v>
      </c>
      <c r="L11" s="99"/>
      <c r="M11" s="92"/>
      <c r="N11" s="93"/>
      <c r="O11" s="93"/>
      <c r="P11" s="169"/>
    </row>
    <row r="12" spans="1:16" x14ac:dyDescent="0.25">
      <c r="A12" s="302"/>
      <c r="B12" s="322"/>
      <c r="C12" s="197" t="s">
        <v>99</v>
      </c>
      <c r="D12" s="212"/>
      <c r="E12" s="314"/>
      <c r="F12" s="325"/>
      <c r="G12" s="302"/>
      <c r="H12" s="205" t="s">
        <v>99</v>
      </c>
      <c r="I12" s="194"/>
      <c r="J12" s="314"/>
      <c r="L12" s="99"/>
      <c r="M12" s="92"/>
      <c r="N12" s="93"/>
      <c r="O12" s="93"/>
      <c r="P12" s="169"/>
    </row>
    <row r="13" spans="1:16" x14ac:dyDescent="0.25">
      <c r="A13" s="302"/>
      <c r="B13" s="323"/>
      <c r="C13" s="196" t="s">
        <v>101</v>
      </c>
      <c r="D13" s="189"/>
      <c r="E13" s="315"/>
      <c r="F13" s="327"/>
      <c r="G13" s="317"/>
      <c r="H13" s="182" t="s">
        <v>101</v>
      </c>
      <c r="I13" s="194"/>
      <c r="J13" s="315"/>
      <c r="L13" s="99"/>
      <c r="M13" s="92"/>
      <c r="N13" s="93"/>
      <c r="O13" s="93"/>
      <c r="P13" s="169"/>
    </row>
    <row r="14" spans="1:16" ht="14.45" customHeight="1" x14ac:dyDescent="0.25">
      <c r="A14" s="301"/>
      <c r="B14" s="181"/>
      <c r="C14" s="199"/>
      <c r="D14" s="304">
        <f>SUM(E5, E8)</f>
        <v>0</v>
      </c>
      <c r="E14" s="305"/>
      <c r="F14" s="326"/>
      <c r="G14" s="332"/>
      <c r="H14" s="208"/>
      <c r="I14" s="335">
        <f>SUM(J5,J8)</f>
        <v>0</v>
      </c>
      <c r="J14" s="336"/>
      <c r="L14" s="99"/>
      <c r="M14" s="92"/>
      <c r="N14" s="93"/>
      <c r="O14" s="93"/>
      <c r="P14" s="169"/>
    </row>
    <row r="15" spans="1:16" x14ac:dyDescent="0.25">
      <c r="A15" s="302"/>
      <c r="B15" s="182"/>
      <c r="C15" s="199"/>
      <c r="D15" s="306"/>
      <c r="E15" s="307"/>
      <c r="F15" s="325"/>
      <c r="G15" s="333"/>
      <c r="H15" s="209"/>
      <c r="I15" s="337"/>
      <c r="J15" s="338"/>
      <c r="L15" s="99"/>
      <c r="M15" s="92"/>
      <c r="N15" s="93"/>
      <c r="O15" s="93"/>
      <c r="P15" s="169"/>
    </row>
    <row r="16" spans="1:16" ht="15.75" thickBot="1" x14ac:dyDescent="0.3">
      <c r="A16" s="303"/>
      <c r="B16" s="183"/>
      <c r="C16" s="200" t="s">
        <v>113</v>
      </c>
      <c r="D16" s="308"/>
      <c r="E16" s="309"/>
      <c r="F16" s="331"/>
      <c r="G16" s="334"/>
      <c r="H16" s="210" t="s">
        <v>113</v>
      </c>
      <c r="I16" s="339"/>
      <c r="J16" s="340"/>
      <c r="K16" s="185"/>
      <c r="L16" s="100"/>
      <c r="M16" s="101"/>
      <c r="N16" s="102"/>
      <c r="O16" s="102"/>
      <c r="P16" s="170"/>
    </row>
    <row r="17" spans="10:13" x14ac:dyDescent="0.25">
      <c r="J17" s="186"/>
      <c r="K17" s="186"/>
      <c r="L17" s="184"/>
      <c r="M17" s="184"/>
    </row>
    <row r="18" spans="10:13" x14ac:dyDescent="0.25">
      <c r="J18" s="186"/>
      <c r="K18" s="186"/>
      <c r="M18" s="186"/>
    </row>
    <row r="22" spans="10:13" x14ac:dyDescent="0.25">
      <c r="J22" s="186"/>
    </row>
    <row r="33" spans="2:7" ht="75" customHeight="1" x14ac:dyDescent="0.25"/>
    <row r="37" spans="2:7" x14ac:dyDescent="0.25">
      <c r="B37" s="171"/>
      <c r="C37" s="171"/>
      <c r="D37" s="180"/>
      <c r="E37" s="58"/>
      <c r="F37" s="171"/>
      <c r="G37" s="58"/>
    </row>
    <row r="70" spans="6:8" x14ac:dyDescent="0.25">
      <c r="F70" s="173"/>
      <c r="G70" s="172"/>
    </row>
    <row r="80" spans="6:8" x14ac:dyDescent="0.25">
      <c r="H80" s="172"/>
    </row>
    <row r="82" spans="11:13" ht="75" customHeight="1" x14ac:dyDescent="0.25">
      <c r="K82" s="324"/>
      <c r="L82" s="324"/>
      <c r="M82" s="324"/>
    </row>
    <row r="83" spans="11:13" x14ac:dyDescent="0.25">
      <c r="K83" s="98"/>
    </row>
    <row r="84" spans="11:13" x14ac:dyDescent="0.25">
      <c r="K84" s="98"/>
    </row>
  </sheetData>
  <sheetProtection algorithmName="SHA-512" hashValue="Jqp7kw0jzT1wQhzO4CMCLgXglQM/Xtd4ntbe4TflfXT64kuxWoWKmevQFqPhCOYGLV/FZRbi1BZCOX2RxJpSmQ==" saltValue="lLV2c9dwUBdtBj2nBWWEdw==" spinCount="100000" sheet="1" selectLockedCells="1"/>
  <mergeCells count="27">
    <mergeCell ref="F2:J3"/>
    <mergeCell ref="A1:J1"/>
    <mergeCell ref="A8:A10"/>
    <mergeCell ref="B8:B10"/>
    <mergeCell ref="B2:E3"/>
    <mergeCell ref="K82:M82"/>
    <mergeCell ref="F5:F7"/>
    <mergeCell ref="G5:G7"/>
    <mergeCell ref="F8:F10"/>
    <mergeCell ref="G8:G10"/>
    <mergeCell ref="F11:F13"/>
    <mergeCell ref="G11:G13"/>
    <mergeCell ref="F14:F16"/>
    <mergeCell ref="G14:G16"/>
    <mergeCell ref="I14:J16"/>
    <mergeCell ref="J5:J7"/>
    <mergeCell ref="J8:J10"/>
    <mergeCell ref="J11:J13"/>
    <mergeCell ref="A14:A16"/>
    <mergeCell ref="D14:E16"/>
    <mergeCell ref="E5:E7"/>
    <mergeCell ref="E8:E10"/>
    <mergeCell ref="E11:E13"/>
    <mergeCell ref="A5:A7"/>
    <mergeCell ref="B5:B7"/>
    <mergeCell ref="A11:A13"/>
    <mergeCell ref="B11:B13"/>
  </mergeCells>
  <dataValidations count="2">
    <dataValidation type="list" allowBlank="1" showInputMessage="1" showErrorMessage="1" sqref="K82:K84 F70" xr:uid="{EF044077-94CB-41CA-8347-DF91AF766D54}">
      <formula1>$K$81:$K$84</formula1>
    </dataValidation>
    <dataValidation allowBlank="1" showDropDown="1" showInputMessage="1" showErrorMessage="1" sqref="P3:P16" xr:uid="{D7DC5B26-A0B2-4B86-8A94-56EF6B9A668A}"/>
  </dataValidations>
  <pageMargins left="0.7" right="0.7" top="0.78740157499999996" bottom="0.78740157499999996"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E5E7F-2E6B-4B65-9402-1A006F070EE9}">
  <dimension ref="A1:E15"/>
  <sheetViews>
    <sheetView workbookViewId="0">
      <selection activeCell="B5" sqref="B5"/>
    </sheetView>
  </sheetViews>
  <sheetFormatPr baseColWidth="10" defaultRowHeight="15" x14ac:dyDescent="0.25"/>
  <cols>
    <col min="1" max="1" width="45" customWidth="1"/>
    <col min="2" max="2" width="10.5703125" bestFit="1" customWidth="1"/>
  </cols>
  <sheetData>
    <row r="1" spans="1:5" ht="30.75" customHeight="1" thickBot="1" x14ac:dyDescent="0.3">
      <c r="A1" s="352" t="s">
        <v>115</v>
      </c>
      <c r="B1" s="353"/>
      <c r="C1" s="353"/>
      <c r="D1" s="353"/>
    </row>
    <row r="2" spans="1:5" ht="37.5" customHeight="1" x14ac:dyDescent="0.25">
      <c r="A2" s="138"/>
      <c r="B2" s="155">
        <f>YEAR('milestones and costs'!C5)</f>
        <v>2023</v>
      </c>
      <c r="C2" s="156">
        <f>IF(YEAR('milestones and costs'!D5)&gt;YEAR('milestones and costs'!C5),B2+1,"")</f>
        <v>2024</v>
      </c>
      <c r="D2" s="157">
        <f>IF(YEAR('milestones and costs'!D5)&gt;'Overview of costs'!C2,'Overview of costs'!C2+1,"")</f>
        <v>2025</v>
      </c>
      <c r="E2" s="154" t="s">
        <v>116</v>
      </c>
    </row>
    <row r="3" spans="1:5" ht="28.5" customHeight="1" x14ac:dyDescent="0.25">
      <c r="A3" s="48" t="s">
        <v>117</v>
      </c>
      <c r="B3" s="158">
        <f>SUM(B4:B6)</f>
        <v>0</v>
      </c>
      <c r="C3" s="158">
        <f>SUM(C4:C6)</f>
        <v>0</v>
      </c>
      <c r="D3" s="158">
        <f>SUM(D4:D6)</f>
        <v>0</v>
      </c>
      <c r="E3" s="159">
        <f>SUM(B3:D3)</f>
        <v>0</v>
      </c>
    </row>
    <row r="4" spans="1:5" ht="28.5" customHeight="1" x14ac:dyDescent="0.25">
      <c r="A4" s="48" t="s">
        <v>118</v>
      </c>
      <c r="B4" s="158">
        <f>IF(B$2&lt;&gt;"",(SUMIFS('milestones and costs'!$K:$K,'milestones and costs'!$I:$I,60,'milestones and costs'!$G:$G,B$2)),"")</f>
        <v>0</v>
      </c>
      <c r="C4" s="158">
        <f>IF(C$2&lt;&gt;"",(SUMIFS('milestones and costs'!$K:$K,'milestones and costs'!$I:$I,60,'milestones and costs'!$G:$G,C$2)),"")</f>
        <v>0</v>
      </c>
      <c r="D4" s="158">
        <f>IF(D$2&lt;&gt;"",(SUMIFS('milestones and costs'!$K:$K,'milestones and costs'!$I:$I,60,'milestones and costs'!$G:$G,D$2)),"")</f>
        <v>0</v>
      </c>
      <c r="E4" s="159">
        <f t="shared" ref="E4:E13" si="0">SUM(B4:D4)</f>
        <v>0</v>
      </c>
    </row>
    <row r="5" spans="1:5" ht="28.5" customHeight="1" x14ac:dyDescent="0.25">
      <c r="A5" s="48" t="s">
        <v>119</v>
      </c>
      <c r="B5" s="158">
        <f>IF(B$2&lt;&gt;"",(SUMIFS('milestones and costs'!$K:$K,'milestones and costs'!$I:$I,40,'milestones and costs'!$G:$G,B$2)),"")</f>
        <v>0</v>
      </c>
      <c r="C5" s="158">
        <f>IF(C$2&lt;&gt;"",(SUMIFS('milestones and costs'!$K:$K,'milestones and costs'!$I:$I,40,'milestones and costs'!$G:$G,C$2)),"")</f>
        <v>0</v>
      </c>
      <c r="D5" s="158">
        <f>IF(D$2&lt;&gt;"",(SUMIFS('milestones and costs'!$K:$K,'milestones and costs'!$I:$I,40,'milestones and costs'!$G:$G,D$2)),"")</f>
        <v>0</v>
      </c>
      <c r="E5" s="159">
        <f t="shared" si="0"/>
        <v>0</v>
      </c>
    </row>
    <row r="6" spans="1:5" ht="28.5" customHeight="1" x14ac:dyDescent="0.25">
      <c r="A6" s="48" t="s">
        <v>120</v>
      </c>
      <c r="B6" s="158">
        <f>IF(B$2&lt;&gt;"",(SUMIFS('milestones and costs'!$K:$K,'milestones and costs'!$I:$I,30,'milestones and costs'!$G:$G,B$2)),"")</f>
        <v>0</v>
      </c>
      <c r="C6" s="158">
        <f>IF(C$2&lt;&gt;"",(SUMIFS('milestones and costs'!$K:$K,'milestones and costs'!$I:$I,30,'milestones and costs'!$G:$G,C$2)),"")</f>
        <v>0</v>
      </c>
      <c r="D6" s="158">
        <f>IF(D$2&lt;&gt;"",(SUMIFS('milestones and costs'!$K:$K,'milestones and costs'!$I:$I,30,'milestones and costs'!$G:$G,D$2)),"")</f>
        <v>0</v>
      </c>
      <c r="E6" s="159">
        <f t="shared" si="0"/>
        <v>0</v>
      </c>
    </row>
    <row r="7" spans="1:5" ht="29.25" customHeight="1" x14ac:dyDescent="0.25">
      <c r="A7" s="48" t="s">
        <v>69</v>
      </c>
      <c r="B7" s="158">
        <f>IF(B$2&lt;&gt;"",(SUMIF('milestones and costs'!$G:$G,B$2,'milestones and costs'!$M:$M)),"")</f>
        <v>0</v>
      </c>
      <c r="C7" s="158">
        <f>IF(C$2&lt;&gt;"",(SUMIF('milestones and costs'!$G:$G,C$2,'milestones and costs'!$M:$M)),"")</f>
        <v>0</v>
      </c>
      <c r="D7" s="158">
        <f>IF(D$2&lt;&gt;"",(SUMIF('milestones and costs'!$G:$G,D$2,'milestones and costs'!$M:$M)),"")</f>
        <v>0</v>
      </c>
      <c r="E7" s="159">
        <f t="shared" si="0"/>
        <v>0</v>
      </c>
    </row>
    <row r="8" spans="1:5" ht="30" customHeight="1" x14ac:dyDescent="0.25">
      <c r="A8" s="48" t="s">
        <v>122</v>
      </c>
      <c r="B8" s="158">
        <f>IF(B$2&lt;&gt;"",(SUMIF('milestones and costs'!$G:$G,B$2,'milestones and costs'!$Q:$Q)),"")</f>
        <v>0</v>
      </c>
      <c r="C8" s="158">
        <f>IF(C$2&lt;&gt;"",(SUMIF('milestones and costs'!$G:$G,C$2,'milestones and costs'!$Q:$Q)),"")</f>
        <v>0</v>
      </c>
      <c r="D8" s="158">
        <f>IF(D$2&lt;&gt;"",(SUMIF('milestones and costs'!$G:$G,D$2,'milestones and costs'!$Q:$Q)),"")</f>
        <v>0</v>
      </c>
      <c r="E8" s="159">
        <f t="shared" si="0"/>
        <v>0</v>
      </c>
    </row>
    <row r="9" spans="1:5" ht="30" customHeight="1" x14ac:dyDescent="0.25">
      <c r="A9" s="48" t="s">
        <v>121</v>
      </c>
      <c r="B9" s="158">
        <f>IF(B$2&lt;&gt;"",(SUMIF('milestones and costs'!$G:$G,B$2,'milestones and costs'!$O:$O)),"")</f>
        <v>0</v>
      </c>
      <c r="C9" s="158">
        <f>IF(C$2&lt;&gt;"",(SUMIF('milestones and costs'!$G:$G,C$2,'milestones and costs'!$O:$O)),"")</f>
        <v>0</v>
      </c>
      <c r="D9" s="158">
        <f>IF(D$2&lt;&gt;"",(SUMIF('milestones and costs'!$G:$G,D$2,'milestones and costs'!$O:$O)),"")</f>
        <v>0</v>
      </c>
      <c r="E9" s="159">
        <f t="shared" si="0"/>
        <v>0</v>
      </c>
    </row>
    <row r="10" spans="1:5" ht="30" customHeight="1" x14ac:dyDescent="0.25">
      <c r="A10" s="48" t="s">
        <v>123</v>
      </c>
      <c r="B10" s="158">
        <f>IF(B$2&lt;&gt;"",(SUMIF('milestones and costs'!$G:$G,B$2,'milestones and costs'!$S:$S)),"")</f>
        <v>0</v>
      </c>
      <c r="C10" s="158">
        <f>IF(C$2&lt;&gt;"",(SUMIF('milestones and costs'!$G:$G,C$2,'milestones and costs'!$S:$S)),"")</f>
        <v>0</v>
      </c>
      <c r="D10" s="158">
        <f>IF(D$2&lt;&gt;"",(SUMIF('milestones and costs'!$G:$G,D$2,'milestones and costs'!$S:$S)),"")</f>
        <v>0</v>
      </c>
      <c r="E10" s="159">
        <f t="shared" si="0"/>
        <v>0</v>
      </c>
    </row>
    <row r="11" spans="1:5" ht="30.75" customHeight="1" x14ac:dyDescent="0.25">
      <c r="A11" s="48" t="s">
        <v>124</v>
      </c>
      <c r="B11" s="158">
        <f>coaching!F14</f>
        <v>0</v>
      </c>
      <c r="C11" s="158">
        <f>coaching!F26</f>
        <v>0</v>
      </c>
      <c r="D11" s="160">
        <f>coaching!F38</f>
        <v>0</v>
      </c>
      <c r="E11" s="159">
        <f t="shared" si="0"/>
        <v>0</v>
      </c>
    </row>
    <row r="12" spans="1:5" ht="29.25" customHeight="1" thickBot="1" x14ac:dyDescent="0.3">
      <c r="A12" s="137" t="s">
        <v>125</v>
      </c>
      <c r="B12" s="161">
        <f>(B3+SUM(B7:B11))*0.07</f>
        <v>0</v>
      </c>
      <c r="C12" s="161">
        <f t="shared" ref="C12:D12" si="1">(C3+SUM(C7:C11))*0.07</f>
        <v>0</v>
      </c>
      <c r="D12" s="161">
        <f t="shared" si="1"/>
        <v>0</v>
      </c>
      <c r="E12" s="162">
        <f t="shared" si="0"/>
        <v>0</v>
      </c>
    </row>
    <row r="13" spans="1:5" ht="29.25" customHeight="1" thickBot="1" x14ac:dyDescent="0.3">
      <c r="A13" s="49" t="s">
        <v>126</v>
      </c>
      <c r="B13" s="163">
        <f>B3+SUM(B7:B12)</f>
        <v>0</v>
      </c>
      <c r="C13" s="163">
        <f>C3+SUM(C7:C12)</f>
        <v>0</v>
      </c>
      <c r="D13" s="163">
        <f>D3+SUM(D7:D12)</f>
        <v>0</v>
      </c>
      <c r="E13" s="164">
        <f t="shared" si="0"/>
        <v>0</v>
      </c>
    </row>
    <row r="14" spans="1:5" ht="15.75" thickBot="1" x14ac:dyDescent="0.3"/>
    <row r="15" spans="1:5" ht="15.75" thickBot="1" x14ac:dyDescent="0.3">
      <c r="A15" s="49" t="s">
        <v>127</v>
      </c>
      <c r="B15" s="354"/>
      <c r="C15" s="355"/>
      <c r="D15" s="355"/>
      <c r="E15" s="356"/>
    </row>
  </sheetData>
  <sheetProtection algorithmName="SHA-512" hashValue="SaZ6bqwXxL5+D6qFoU6BuFIGnBa8jNjIZJKnwN1B7SmYOU5BWhAOD/+9Hgrnj5dLD/km12dXDTwbrq/G5HbDcQ==" saltValue="dp7WSfGF4MLytDuIAqRaIw==" spinCount="100000" sheet="1" objects="1" scenarios="1"/>
  <customSheetViews>
    <customSheetView guid="{59252903-CEDE-4793-ADAF-4CC0288372DB}">
      <selection activeCell="H9" sqref="H9"/>
      <pageMargins left="0.7" right="0.7" top="0.78740157499999996" bottom="0.78740157499999996" header="0.3" footer="0.3"/>
      <pageSetup paperSize="9" orientation="portrait" r:id="rId1"/>
    </customSheetView>
  </customSheetViews>
  <mergeCells count="2">
    <mergeCell ref="A1:D1"/>
    <mergeCell ref="B15:E15"/>
  </mergeCells>
  <pageMargins left="0.7" right="0.7" top="0.78740157499999996" bottom="0.78740157499999996"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vt:i4>
      </vt:variant>
    </vt:vector>
  </HeadingPairs>
  <TitlesOfParts>
    <vt:vector size="6" baseType="lpstr">
      <vt:lpstr>liquidity</vt:lpstr>
      <vt:lpstr>milestones and costs</vt:lpstr>
      <vt:lpstr>coaching</vt:lpstr>
      <vt:lpstr>job forecast_new</vt:lpstr>
      <vt:lpstr>Overview of costs</vt:lpstr>
      <vt:lpstr>liquidity!Druckbereich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Tegtmeier, Rebekka</dc:creator>
  <cp:lastModifiedBy>Lanver, Julia</cp:lastModifiedBy>
  <cp:lastPrinted>2023-03-14T13:04:16Z</cp:lastPrinted>
  <dcterms:created xsi:type="dcterms:W3CDTF">2023-02-15T17:51:55Z</dcterms:created>
  <dcterms:modified xsi:type="dcterms:W3CDTF">2024-06-11T08:01:25Z</dcterms:modified>
</cp:coreProperties>
</file>